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23250" windowHeight="12570" activeTab="3"/>
  </bookViews>
  <sheets>
    <sheet name="3. План учебного процесса 2025" sheetId="20" r:id="rId1"/>
    <sheet name="титульный  лист " sheetId="17" r:id="rId2"/>
    <sheet name="2. сводные данные" sheetId="18" r:id="rId3"/>
    <sheet name="1. график учебного процесса" sheetId="19" r:id="rId4"/>
    <sheet name="Лист1" sheetId="21" r:id="rId5"/>
  </sheets>
  <calcPr calcId="145621"/>
</workbook>
</file>

<file path=xl/calcChain.xml><?xml version="1.0" encoding="utf-8"?>
<calcChain xmlns="http://schemas.openxmlformats.org/spreadsheetml/2006/main">
  <c r="T53" i="20" l="1"/>
  <c r="Q53" i="20"/>
  <c r="C33" i="20" l="1"/>
  <c r="D33" i="20"/>
  <c r="D32" i="20" s="1"/>
  <c r="E33" i="20"/>
  <c r="E32" i="20" s="1"/>
  <c r="F33" i="20"/>
  <c r="F32" i="20" s="1"/>
  <c r="C32" i="20"/>
  <c r="H17" i="20"/>
  <c r="I17" i="20"/>
  <c r="J17" i="20"/>
  <c r="K17" i="20"/>
  <c r="L17" i="20"/>
  <c r="M17" i="20"/>
  <c r="N17" i="20"/>
  <c r="O17" i="20"/>
  <c r="P17" i="20"/>
  <c r="R17" i="20"/>
  <c r="S17" i="20"/>
  <c r="U17" i="20"/>
  <c r="V17" i="20"/>
  <c r="X17" i="20"/>
  <c r="Y17" i="20"/>
  <c r="V64" i="20"/>
  <c r="V63" i="20"/>
  <c r="U64" i="20"/>
  <c r="U63" i="20"/>
  <c r="S64" i="20"/>
  <c r="S63" i="20"/>
  <c r="R64" i="20"/>
  <c r="R63" i="20"/>
  <c r="P64" i="20"/>
  <c r="P63" i="20"/>
  <c r="O64" i="20"/>
  <c r="O63" i="20"/>
  <c r="H41" i="20"/>
  <c r="I41" i="20"/>
  <c r="J41" i="20"/>
  <c r="L41" i="20"/>
  <c r="M41" i="20"/>
  <c r="N41" i="20"/>
  <c r="O41" i="20"/>
  <c r="P41" i="20"/>
  <c r="R41" i="20"/>
  <c r="S41" i="20"/>
  <c r="U41" i="20"/>
  <c r="V41" i="20"/>
  <c r="X41" i="20"/>
  <c r="Y41" i="20"/>
  <c r="W36" i="20"/>
  <c r="T36" i="20"/>
  <c r="Q36" i="20"/>
  <c r="G36" i="20" s="1"/>
  <c r="W35" i="20"/>
  <c r="T35" i="20"/>
  <c r="Q35" i="20"/>
  <c r="G35" i="20" s="1"/>
  <c r="W31" i="20"/>
  <c r="T31" i="20"/>
  <c r="Q31" i="20"/>
  <c r="G31" i="20" s="1"/>
  <c r="W30" i="20"/>
  <c r="T30" i="20"/>
  <c r="Q30" i="20"/>
  <c r="G30" i="20" s="1"/>
  <c r="W16" i="20" l="1"/>
  <c r="H9" i="20"/>
  <c r="I9" i="20"/>
  <c r="J9" i="20"/>
  <c r="K9" i="20"/>
  <c r="L9" i="20"/>
  <c r="M9" i="20"/>
  <c r="N9" i="20"/>
  <c r="O9" i="20"/>
  <c r="O62" i="20" s="1"/>
  <c r="P9" i="20"/>
  <c r="P62" i="20" s="1"/>
  <c r="R9" i="20"/>
  <c r="R62" i="20" s="1"/>
  <c r="S9" i="20"/>
  <c r="S62" i="20" s="1"/>
  <c r="U9" i="20"/>
  <c r="U62" i="20" s="1"/>
  <c r="V9" i="20"/>
  <c r="V62" i="20" s="1"/>
  <c r="X9" i="20"/>
  <c r="Y9" i="20"/>
  <c r="T16" i="20"/>
  <c r="Q16" i="20"/>
  <c r="G16" i="20" s="1"/>
  <c r="W29" i="20" l="1"/>
  <c r="T29" i="20"/>
  <c r="Q29" i="20"/>
  <c r="G29" i="20" s="1"/>
  <c r="W28" i="20" l="1"/>
  <c r="T28" i="20"/>
  <c r="Q28" i="20"/>
  <c r="G28" i="20" s="1"/>
  <c r="T25" i="20"/>
  <c r="H34" i="20"/>
  <c r="I34" i="20"/>
  <c r="J34" i="20"/>
  <c r="L34" i="20"/>
  <c r="M34" i="20"/>
  <c r="N34" i="20"/>
  <c r="O34" i="20"/>
  <c r="P34" i="20"/>
  <c r="R34" i="20"/>
  <c r="S34" i="20"/>
  <c r="U34" i="20"/>
  <c r="V34" i="20"/>
  <c r="X34" i="20"/>
  <c r="Y34" i="20"/>
  <c r="H48" i="20"/>
  <c r="I48" i="20"/>
  <c r="J48" i="20"/>
  <c r="L48" i="20"/>
  <c r="M48" i="20"/>
  <c r="N48" i="20"/>
  <c r="O48" i="20"/>
  <c r="P48" i="20"/>
  <c r="R48" i="20"/>
  <c r="S48" i="20"/>
  <c r="U48" i="20"/>
  <c r="V48" i="20"/>
  <c r="X48" i="20"/>
  <c r="Y48" i="20"/>
  <c r="H54" i="20"/>
  <c r="I54" i="20"/>
  <c r="J54" i="20"/>
  <c r="L54" i="20"/>
  <c r="M54" i="20"/>
  <c r="N54" i="20"/>
  <c r="O54" i="20"/>
  <c r="P54" i="20"/>
  <c r="R54" i="20"/>
  <c r="S54" i="20"/>
  <c r="U54" i="20"/>
  <c r="V54" i="20"/>
  <c r="X54" i="20"/>
  <c r="Y54" i="20"/>
  <c r="W53" i="20"/>
  <c r="G53" i="20" s="1"/>
  <c r="W47" i="20"/>
  <c r="T60" i="20"/>
  <c r="W25" i="20"/>
  <c r="Q25" i="20"/>
  <c r="G25" i="20" s="1"/>
  <c r="W27" i="20"/>
  <c r="T27" i="20"/>
  <c r="Q27" i="20"/>
  <c r="W40" i="20"/>
  <c r="W44" i="20"/>
  <c r="T44" i="20"/>
  <c r="Q44" i="20"/>
  <c r="W26" i="20"/>
  <c r="T26" i="20"/>
  <c r="Q26" i="20"/>
  <c r="G26" i="20" s="1"/>
  <c r="G44" i="20" l="1"/>
  <c r="G27" i="20"/>
  <c r="Y61" i="20"/>
  <c r="V61" i="20"/>
  <c r="S61" i="20"/>
  <c r="P61" i="20"/>
  <c r="L61" i="20"/>
  <c r="I61" i="20"/>
  <c r="X61" i="20"/>
  <c r="U61" i="20"/>
  <c r="R61" i="20"/>
  <c r="O61" i="20"/>
  <c r="M61" i="20"/>
  <c r="J61" i="20"/>
  <c r="H61" i="20"/>
  <c r="N61" i="20"/>
  <c r="U33" i="20"/>
  <c r="M33" i="20"/>
  <c r="L33" i="20"/>
  <c r="J33" i="20"/>
  <c r="I33" i="20"/>
  <c r="H33" i="20"/>
  <c r="N33" i="20"/>
  <c r="V33" i="20"/>
  <c r="O33" i="20"/>
  <c r="P33" i="20"/>
  <c r="S33" i="20"/>
  <c r="R33" i="20"/>
  <c r="X33" i="20"/>
  <c r="Y33" i="20"/>
  <c r="W11" i="20"/>
  <c r="W12" i="20"/>
  <c r="W13" i="20"/>
  <c r="W14" i="20"/>
  <c r="W15" i="20"/>
  <c r="W10" i="20"/>
  <c r="W19" i="20"/>
  <c r="W20" i="20"/>
  <c r="W21" i="20"/>
  <c r="W22" i="20"/>
  <c r="W23" i="20"/>
  <c r="W24" i="20"/>
  <c r="W18" i="20"/>
  <c r="W37" i="20"/>
  <c r="W38" i="20"/>
  <c r="W39" i="20"/>
  <c r="W43" i="20"/>
  <c r="W45" i="20"/>
  <c r="W46" i="20"/>
  <c r="W42" i="20"/>
  <c r="W50" i="20"/>
  <c r="W51" i="20"/>
  <c r="W52" i="20"/>
  <c r="W49" i="20"/>
  <c r="T50" i="20"/>
  <c r="Q50" i="20"/>
  <c r="G50" i="20" s="1"/>
  <c r="W56" i="20"/>
  <c r="W57" i="20"/>
  <c r="W58" i="20"/>
  <c r="W59" i="20"/>
  <c r="W55" i="20"/>
  <c r="W60" i="20"/>
  <c r="Q60" i="20"/>
  <c r="W68" i="20"/>
  <c r="W67" i="20"/>
  <c r="W66" i="20"/>
  <c r="W65" i="20"/>
  <c r="T68" i="20"/>
  <c r="T67" i="20"/>
  <c r="T66" i="20"/>
  <c r="T65" i="20"/>
  <c r="Q65" i="20"/>
  <c r="W17" i="20" l="1"/>
  <c r="W64" i="20"/>
  <c r="W63" i="20"/>
  <c r="W41" i="20"/>
  <c r="W9" i="20"/>
  <c r="W34" i="20"/>
  <c r="W54" i="20"/>
  <c r="W48" i="20"/>
  <c r="L32" i="20"/>
  <c r="V32" i="20"/>
  <c r="U32" i="20"/>
  <c r="W61" i="20" l="1"/>
  <c r="W62" i="20"/>
  <c r="W33" i="20"/>
  <c r="W32" i="20" s="1"/>
  <c r="T52" i="20"/>
  <c r="Q52" i="20"/>
  <c r="T51" i="20"/>
  <c r="Q51" i="20"/>
  <c r="T49" i="20"/>
  <c r="Q49" i="20"/>
  <c r="G49" i="20" s="1"/>
  <c r="T23" i="20"/>
  <c r="Q23" i="20"/>
  <c r="G23" i="20" s="1"/>
  <c r="T14" i="20"/>
  <c r="Q14" i="20"/>
  <c r="G14" i="20" s="1"/>
  <c r="T56" i="20"/>
  <c r="T57" i="20"/>
  <c r="T58" i="20"/>
  <c r="T59" i="20"/>
  <c r="T55" i="20"/>
  <c r="T43" i="20"/>
  <c r="T45" i="20"/>
  <c r="T46" i="20"/>
  <c r="T47" i="20"/>
  <c r="T42" i="20"/>
  <c r="T37" i="20"/>
  <c r="T38" i="20"/>
  <c r="T39" i="20"/>
  <c r="T40" i="20"/>
  <c r="T19" i="20"/>
  <c r="T20" i="20"/>
  <c r="T21" i="20"/>
  <c r="T22" i="20"/>
  <c r="T24" i="20"/>
  <c r="T18" i="20"/>
  <c r="T11" i="20"/>
  <c r="T12" i="20"/>
  <c r="T13" i="20"/>
  <c r="T15" i="20"/>
  <c r="T10" i="20"/>
  <c r="X32" i="20"/>
  <c r="Y32" i="20"/>
  <c r="Q56" i="20"/>
  <c r="G56" i="20" s="1"/>
  <c r="Q37" i="20"/>
  <c r="G37" i="20" s="1"/>
  <c r="Q11" i="20"/>
  <c r="G11" i="20" s="1"/>
  <c r="Q12" i="20"/>
  <c r="G12" i="20" s="1"/>
  <c r="Q13" i="20"/>
  <c r="G13" i="20" s="1"/>
  <c r="Q15" i="20"/>
  <c r="G15" i="20" s="1"/>
  <c r="Q10" i="20"/>
  <c r="G10" i="20" s="1"/>
  <c r="Q67" i="20"/>
  <c r="Q68" i="20"/>
  <c r="Q66" i="20"/>
  <c r="Q39" i="20"/>
  <c r="Q58" i="20"/>
  <c r="H32" i="20"/>
  <c r="J32" i="20"/>
  <c r="Q57" i="20"/>
  <c r="Q59" i="20"/>
  <c r="G59" i="20" s="1"/>
  <c r="Q55" i="20"/>
  <c r="G55" i="20" s="1"/>
  <c r="Q43" i="20"/>
  <c r="G43" i="20" s="1"/>
  <c r="Q45" i="20"/>
  <c r="Q46" i="20"/>
  <c r="Q47" i="20"/>
  <c r="G47" i="20" s="1"/>
  <c r="Q42" i="20"/>
  <c r="G42" i="20" s="1"/>
  <c r="Q38" i="20"/>
  <c r="Q40" i="20"/>
  <c r="G40" i="20" s="1"/>
  <c r="Q19" i="20"/>
  <c r="G19" i="20" s="1"/>
  <c r="Q20" i="20"/>
  <c r="G20" i="20" s="1"/>
  <c r="Q21" i="20"/>
  <c r="G21" i="20" s="1"/>
  <c r="Q22" i="20"/>
  <c r="G22" i="20" s="1"/>
  <c r="Q24" i="20"/>
  <c r="G24" i="20" s="1"/>
  <c r="Q18" i="20"/>
  <c r="G18" i="20" s="1"/>
  <c r="G38" i="20" l="1"/>
  <c r="K38" i="20"/>
  <c r="G45" i="20"/>
  <c r="K45" i="20"/>
  <c r="K57" i="20"/>
  <c r="G57" i="20"/>
  <c r="G39" i="20"/>
  <c r="K39" i="20"/>
  <c r="K51" i="20"/>
  <c r="G51" i="20"/>
  <c r="K52" i="20"/>
  <c r="G52" i="20"/>
  <c r="K46" i="20"/>
  <c r="G46" i="20"/>
  <c r="K58" i="20"/>
  <c r="G58" i="20"/>
  <c r="T17" i="20"/>
  <c r="Q17" i="20"/>
  <c r="Q64" i="20"/>
  <c r="Q63" i="20"/>
  <c r="T48" i="20"/>
  <c r="T63" i="20"/>
  <c r="T64" i="20"/>
  <c r="Q41" i="20"/>
  <c r="T41" i="20"/>
  <c r="T9" i="20"/>
  <c r="Q9" i="20"/>
  <c r="Q48" i="20"/>
  <c r="Q54" i="20"/>
  <c r="T54" i="20"/>
  <c r="Q34" i="20"/>
  <c r="T34" i="20"/>
  <c r="S32" i="20"/>
  <c r="R32" i="20"/>
  <c r="M32" i="20"/>
  <c r="I32" i="20"/>
  <c r="P32" i="20"/>
  <c r="T61" i="20" l="1"/>
  <c r="T62" i="20"/>
  <c r="Q61" i="20"/>
  <c r="Q62" i="20"/>
  <c r="K54" i="20"/>
  <c r="G54" i="20"/>
  <c r="G48" i="20"/>
  <c r="Q33" i="20"/>
  <c r="Q32" i="20" s="1"/>
  <c r="T33" i="20"/>
  <c r="T32" i="20" s="1"/>
  <c r="G9" i="20"/>
  <c r="K48" i="20"/>
  <c r="K34" i="20"/>
  <c r="O32" i="20"/>
  <c r="G34" i="20" l="1"/>
  <c r="N32" i="20"/>
  <c r="G17" i="20" l="1"/>
  <c r="G41" i="20" l="1"/>
  <c r="G61" i="20" s="1"/>
  <c r="K41" i="20"/>
  <c r="K61" i="20" s="1"/>
  <c r="K33" i="20" l="1"/>
  <c r="K32" i="20" s="1"/>
  <c r="G33" i="20"/>
  <c r="G32" i="20" s="1"/>
</calcChain>
</file>

<file path=xl/sharedStrings.xml><?xml version="1.0" encoding="utf-8"?>
<sst xmlns="http://schemas.openxmlformats.org/spreadsheetml/2006/main" count="421" uniqueCount="247">
  <si>
    <t>Физическая культура</t>
  </si>
  <si>
    <t>ОП. 00</t>
  </si>
  <si>
    <t>Охрана труда</t>
  </si>
  <si>
    <t>П.00</t>
  </si>
  <si>
    <t>Профессиональный цикл</t>
  </si>
  <si>
    <t>ПМ. 00</t>
  </si>
  <si>
    <t>Профессиональные модули</t>
  </si>
  <si>
    <t>ПМ. 01</t>
  </si>
  <si>
    <t>ПМ. 02</t>
  </si>
  <si>
    <t>ГИА</t>
  </si>
  <si>
    <t>Общепрофессиональный цикл</t>
  </si>
  <si>
    <t>Безопасность жизнедеятельности</t>
  </si>
  <si>
    <t>Формы промежуточной аттестации</t>
  </si>
  <si>
    <t>Распределение обязательной нагрузки по курсам и семестрам</t>
  </si>
  <si>
    <t>1 курс</t>
  </si>
  <si>
    <t>2 курс</t>
  </si>
  <si>
    <t>Всего</t>
  </si>
  <si>
    <t>ПМ. 03</t>
  </si>
  <si>
    <t>ПА</t>
  </si>
  <si>
    <t>Промежуточная аттестация</t>
  </si>
  <si>
    <t>ПП</t>
  </si>
  <si>
    <t>3 семестр</t>
  </si>
  <si>
    <t>курс</t>
  </si>
  <si>
    <t>УП</t>
  </si>
  <si>
    <t>Экзаменов</t>
  </si>
  <si>
    <t>Дифф. зачетов</t>
  </si>
  <si>
    <t>Зачетов</t>
  </si>
  <si>
    <t>УЧЕБНЫЙ ПЛАН</t>
  </si>
  <si>
    <t>Квалификация:</t>
  </si>
  <si>
    <t>Форма обучения - очная</t>
  </si>
  <si>
    <t>образование</t>
  </si>
  <si>
    <t>Курсы</t>
  </si>
  <si>
    <t xml:space="preserve">Обучение по дисциплинам и междисциплинарным курсам
</t>
  </si>
  <si>
    <t>Учебная практика</t>
  </si>
  <si>
    <t>Производственная практика</t>
  </si>
  <si>
    <t xml:space="preserve">Каникулы
</t>
  </si>
  <si>
    <t xml:space="preserve">
Всего
по курсам
</t>
  </si>
  <si>
    <t xml:space="preserve">I </t>
  </si>
  <si>
    <t xml:space="preserve">II  </t>
  </si>
  <si>
    <t>к</t>
  </si>
  <si>
    <t>Условные обозначения:</t>
  </si>
  <si>
    <t>Утверждено</t>
  </si>
  <si>
    <t>Приказом директора                                                        КГАПОУ "Красноярский техникум                                 транспорта и сервиса</t>
  </si>
  <si>
    <t>1. График учебного процесса</t>
  </si>
  <si>
    <t xml:space="preserve">Другие  формы контроля </t>
  </si>
  <si>
    <t xml:space="preserve">Зачет </t>
  </si>
  <si>
    <t>Диф.зачет</t>
  </si>
  <si>
    <t>Экзамен</t>
  </si>
  <si>
    <t xml:space="preserve">Всего  </t>
  </si>
  <si>
    <t>ОП.01.</t>
  </si>
  <si>
    <t>ОП.02.</t>
  </si>
  <si>
    <t>ОП.03.</t>
  </si>
  <si>
    <t>ОП.04.</t>
  </si>
  <si>
    <t>ОП.05.</t>
  </si>
  <si>
    <t>ОП.06.</t>
  </si>
  <si>
    <t>МДК.01.01.</t>
  </si>
  <si>
    <t xml:space="preserve">УП.01. </t>
  </si>
  <si>
    <t>МДК.02.01.</t>
  </si>
  <si>
    <t>МДК.02.02.</t>
  </si>
  <si>
    <t>ПП.02.</t>
  </si>
  <si>
    <t>УП.03.</t>
  </si>
  <si>
    <t>Дисц. МДК</t>
  </si>
  <si>
    <t>I</t>
  </si>
  <si>
    <t>II</t>
  </si>
  <si>
    <t>III</t>
  </si>
  <si>
    <t xml:space="preserve">сентябрь </t>
  </si>
  <si>
    <t>1-6</t>
  </si>
  <si>
    <t>7-13</t>
  </si>
  <si>
    <t>14-20</t>
  </si>
  <si>
    <t>21-27</t>
  </si>
  <si>
    <t>28-4 окт.</t>
  </si>
  <si>
    <t>октябрь</t>
  </si>
  <si>
    <t>5-11</t>
  </si>
  <si>
    <t>12-18</t>
  </si>
  <si>
    <t>19-25</t>
  </si>
  <si>
    <t xml:space="preserve">26-1 нояб. </t>
  </si>
  <si>
    <t>ноябрь</t>
  </si>
  <si>
    <t>2-8</t>
  </si>
  <si>
    <t>9-15</t>
  </si>
  <si>
    <t>16-22</t>
  </si>
  <si>
    <t>23-29</t>
  </si>
  <si>
    <t>30-6 декабря</t>
  </si>
  <si>
    <t>декабрь</t>
  </si>
  <si>
    <t>28-3 янв.</t>
  </si>
  <si>
    <t>январь</t>
  </si>
  <si>
    <t>4-10</t>
  </si>
  <si>
    <t>11-17</t>
  </si>
  <si>
    <t>18-24</t>
  </si>
  <si>
    <t>25-31</t>
  </si>
  <si>
    <t>февраль</t>
  </si>
  <si>
    <t>1-7</t>
  </si>
  <si>
    <t>8-14</t>
  </si>
  <si>
    <t>15-21</t>
  </si>
  <si>
    <t>22-28</t>
  </si>
  <si>
    <t>март</t>
  </si>
  <si>
    <t>29-4 апр.</t>
  </si>
  <si>
    <t>апрель</t>
  </si>
  <si>
    <t>26-2 мая</t>
  </si>
  <si>
    <t>май</t>
  </si>
  <si>
    <t>3-9</t>
  </si>
  <si>
    <t>10-16</t>
  </si>
  <si>
    <t>17-23</t>
  </si>
  <si>
    <t>24-30</t>
  </si>
  <si>
    <t>31-6 июня</t>
  </si>
  <si>
    <t xml:space="preserve">июнь </t>
  </si>
  <si>
    <t>28-4 июля</t>
  </si>
  <si>
    <t>июль</t>
  </si>
  <si>
    <t>26-1</t>
  </si>
  <si>
    <t>август</t>
  </si>
  <si>
    <t>у</t>
  </si>
  <si>
    <t>т</t>
  </si>
  <si>
    <t>Обучение по дисциплинам и междисциплинарным курсам</t>
  </si>
  <si>
    <t>п</t>
  </si>
  <si>
    <t>па</t>
  </si>
  <si>
    <t xml:space="preserve">каникулы </t>
  </si>
  <si>
    <t>учебная практика</t>
  </si>
  <si>
    <t>производственная практика</t>
  </si>
  <si>
    <t>государственная итоговая аттестация</t>
  </si>
  <si>
    <t>промежуточная аттестация</t>
  </si>
  <si>
    <t>т   у</t>
  </si>
  <si>
    <t>т   па</t>
  </si>
  <si>
    <t>3</t>
  </si>
  <si>
    <t xml:space="preserve">Экзамен квалификационный </t>
  </si>
  <si>
    <t xml:space="preserve">2. Сводные данные по бюджету времени (в неделях и часах) </t>
  </si>
  <si>
    <t>1440/40</t>
  </si>
  <si>
    <t>36/1</t>
  </si>
  <si>
    <t>1476/52</t>
  </si>
  <si>
    <t>756/21</t>
  </si>
  <si>
    <t>1476/43</t>
  </si>
  <si>
    <t xml:space="preserve">т    </t>
  </si>
  <si>
    <t>п па</t>
  </si>
  <si>
    <t>пап</t>
  </si>
  <si>
    <t>Государственная итоговая аттестация</t>
  </si>
  <si>
    <t xml:space="preserve">Самостоятельная  работа </t>
  </si>
  <si>
    <t>Учебная нагрузка (час.)</t>
  </si>
  <si>
    <t xml:space="preserve">Всего </t>
  </si>
  <si>
    <t xml:space="preserve">Наименование </t>
  </si>
  <si>
    <t>Лабораторные и практические занятия</t>
  </si>
  <si>
    <t>В т.ч.</t>
  </si>
  <si>
    <t>Практики</t>
  </si>
  <si>
    <t xml:space="preserve">Промежуточная аттестация </t>
  </si>
  <si>
    <t>Объем образовательной программы в академических часах</t>
  </si>
  <si>
    <t>Объем образовательной программ, распределенной по курсам и семестрам</t>
  </si>
  <si>
    <t>Обязательная часть образовательной программы в ак.ч.</t>
  </si>
  <si>
    <t>Вариативная часть образовательной программы в ак.ч.</t>
  </si>
  <si>
    <t>1 семестр</t>
  </si>
  <si>
    <t>2 семестр</t>
  </si>
  <si>
    <t>Итого за 1 курс</t>
  </si>
  <si>
    <t>4 семестр</t>
  </si>
  <si>
    <t>Итого за 2 курс</t>
  </si>
  <si>
    <t xml:space="preserve">Учебная практика </t>
  </si>
  <si>
    <t xml:space="preserve">Учебная практика  </t>
  </si>
  <si>
    <t>ПП.01.</t>
  </si>
  <si>
    <t>ПМ. 04</t>
  </si>
  <si>
    <t>МДК.03.01.</t>
  </si>
  <si>
    <t>МДК.04.01.</t>
  </si>
  <si>
    <t>ПП.03.</t>
  </si>
  <si>
    <t>УП.04.</t>
  </si>
  <si>
    <t>ПП.04.</t>
  </si>
  <si>
    <t>ЭК.04</t>
  </si>
  <si>
    <t>Индекс</t>
  </si>
  <si>
    <t>СГ.00</t>
  </si>
  <si>
    <t>Социально-гуманитарный цикл</t>
  </si>
  <si>
    <t>СГ.01</t>
  </si>
  <si>
    <t>СГ.02</t>
  </si>
  <si>
    <t>СГ.03</t>
  </si>
  <si>
    <t>СГ.04</t>
  </si>
  <si>
    <t>СГ.05</t>
  </si>
  <si>
    <t>История России</t>
  </si>
  <si>
    <t>Иностранный язык в профессиональной деятельности</t>
  </si>
  <si>
    <t>МДК.01.02.</t>
  </si>
  <si>
    <t>Экзамен по модулю</t>
  </si>
  <si>
    <t xml:space="preserve">ЭМ.01 </t>
  </si>
  <si>
    <t>МДК.03.02.</t>
  </si>
  <si>
    <t>Основы бережливого производства</t>
  </si>
  <si>
    <t>УП.02.</t>
  </si>
  <si>
    <t>3 курс</t>
  </si>
  <si>
    <t>5 семестр</t>
  </si>
  <si>
    <t>6 семестр</t>
  </si>
  <si>
    <t>Итого за 3 курс</t>
  </si>
  <si>
    <t>23.02.01 ОРГАНИЗАЦИЯ ПЕРЕВОЗОК И УПРАВЛЕНИЕ НА ТРАНСПОРТЕ (ПО ВИДАМ)</t>
  </si>
  <si>
    <t>Техник</t>
  </si>
  <si>
    <t xml:space="preserve">III  </t>
  </si>
  <si>
    <t>СГ.06</t>
  </si>
  <si>
    <t>Основы финансовой грамотности</t>
  </si>
  <si>
    <t>Инженерная графика</t>
  </si>
  <si>
    <t>Электротехника и электроника</t>
  </si>
  <si>
    <t>Метрология, стандартизация и сертификаци</t>
  </si>
  <si>
    <t>Транспортная система России</t>
  </si>
  <si>
    <t>ОП.07.</t>
  </si>
  <si>
    <t>Правовое обеспечение профессиональной
деятельности</t>
  </si>
  <si>
    <t xml:space="preserve">ЭМ.03 </t>
  </si>
  <si>
    <t>Организация перевозочного процесса на транспорте (по видам транспорта)</t>
  </si>
  <si>
    <t>Информационные технологии управления перевозками</t>
  </si>
  <si>
    <t xml:space="preserve">Обеспечение грузовых и пассажирских перевозок на транспорте (по видам)
транспорта) </t>
  </si>
  <si>
    <t xml:space="preserve"> Государственная  итоговая аттестация проводится в форме защиты дипломного проекта (работы)</t>
  </si>
  <si>
    <t>Транспортно-логистическое обслуживание в сфере грузовых перевозок</t>
  </si>
  <si>
    <t>ГИА.00</t>
  </si>
  <si>
    <t>МДК.04.02.</t>
  </si>
  <si>
    <t>Организация движения на автомобильном транспорте</t>
  </si>
  <si>
    <t>Обеспечение безопасности на автомобильном транспорте</t>
  </si>
  <si>
    <t>Транспортное обслуживание в сфере пассажирских перевозок</t>
  </si>
  <si>
    <t>ЭК.02</t>
  </si>
  <si>
    <t>Трудовые функции по профессии 25308 Оператор диспетчерской (производственно-диспетчерской) службы</t>
  </si>
  <si>
    <t>по программе подготовки специалистов среднего звена</t>
  </si>
  <si>
    <t>курсовой проект (работа)</t>
  </si>
  <si>
    <t>Организация движения и обеспечение безопасности на транспорте (по видам)
транспорта)</t>
  </si>
  <si>
    <t>МДК.01.03.</t>
  </si>
  <si>
    <t>Информационные технологии и автомотизированные системы управления</t>
  </si>
  <si>
    <t>Технология перевозочного процесса на пассажирском автомобильном транспорте</t>
  </si>
  <si>
    <t>МДК.02.03.</t>
  </si>
  <si>
    <t>Автоматизированные системы управления</t>
  </si>
  <si>
    <t>Транспортная экология</t>
  </si>
  <si>
    <t>Транспортное право</t>
  </si>
  <si>
    <t>Теория транспорта</t>
  </si>
  <si>
    <t>Технология перевозочного процесса на грузовом автомобильном транспорте</t>
  </si>
  <si>
    <t>Технические средства (по видам транспорта)</t>
  </si>
  <si>
    <t>Управление персоналом</t>
  </si>
  <si>
    <t>Основы курсового и дипломного проектирования</t>
  </si>
  <si>
    <t>Теоретические занятия</t>
  </si>
  <si>
    <t xml:space="preserve">В т.ч. в форме практической подготовки </t>
  </si>
  <si>
    <t>Основы деловой культуры и культуры речи</t>
  </si>
  <si>
    <t>ОП.08. в</t>
  </si>
  <si>
    <t>ОП.09. в</t>
  </si>
  <si>
    <t>ОП.10. в</t>
  </si>
  <si>
    <t>ОП.11. в</t>
  </si>
  <si>
    <t>ОП.12. в</t>
  </si>
  <si>
    <t>СГ.07*в</t>
  </si>
  <si>
    <t xml:space="preserve"> № 122/1 от "04 " апреля 2025 г.</t>
  </si>
  <si>
    <t>ОП.13. в</t>
  </si>
  <si>
    <t>ОП.14.в</t>
  </si>
  <si>
    <t>Правила и безопасность дорожного движения</t>
  </si>
  <si>
    <t>Выполнение работ по профессии 25308 Оператор диспетчерской (производственно-диспетчерской) службы</t>
  </si>
  <si>
    <t>Обеспечение транспортно-экспедиционной деятельности</t>
  </si>
  <si>
    <t>1,2,3</t>
  </si>
  <si>
    <t>Нормативный срок обучения -  2 года 10 месяцев</t>
  </si>
  <si>
    <t xml:space="preserve">Базовый уровень образования - среднее общее </t>
  </si>
  <si>
    <t>3.  Учебный план  23.02.01 11 кл без П</t>
  </si>
  <si>
    <t>Устройство и теория автомобиля</t>
  </si>
  <si>
    <t>1512/52</t>
  </si>
  <si>
    <t>180/5</t>
  </si>
  <si>
    <t>324/9</t>
  </si>
  <si>
    <t>216/6</t>
  </si>
  <si>
    <t>4464/148</t>
  </si>
  <si>
    <t>72/2</t>
  </si>
  <si>
    <t>432/12</t>
  </si>
  <si>
    <t>1008/28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</si>
</sst>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sz val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45">
    <xf numFmtId="0" fontId="0" fillId="0" borderId="0" xfId="0"/>
    <xf numFmtId="0" fontId="6" fillId="5" borderId="2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7" fillId="0" borderId="0" xfId="0" applyFont="1"/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1" fillId="0" borderId="2" xfId="0" applyFont="1" applyBorder="1" applyAlignment="1">
      <alignment horizontal="center" vertical="top" wrapText="1"/>
    </xf>
    <xf numFmtId="0" fontId="13" fillId="0" borderId="0" xfId="0" applyFont="1"/>
    <xf numFmtId="0" fontId="8" fillId="0" borderId="0" xfId="0" applyFont="1" applyAlignment="1">
      <alignment horizontal="justify" vertical="distributed"/>
    </xf>
    <xf numFmtId="0" fontId="8" fillId="0" borderId="0" xfId="0" applyFont="1"/>
    <xf numFmtId="49" fontId="15" fillId="4" borderId="4" xfId="0" applyNumberFormat="1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distributed"/>
    </xf>
    <xf numFmtId="0" fontId="6" fillId="5" borderId="6" xfId="0" applyFont="1" applyFill="1" applyBorder="1" applyAlignment="1">
      <alignment horizontal="center" vertical="distributed"/>
    </xf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distributed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5" borderId="2" xfId="0" applyFont="1" applyFill="1" applyBorder="1" applyAlignment="1">
      <alignment horizontal="left" vertical="distributed"/>
    </xf>
    <xf numFmtId="0" fontId="6" fillId="6" borderId="2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distributed"/>
    </xf>
    <xf numFmtId="0" fontId="15" fillId="5" borderId="2" xfId="0" applyFont="1" applyFill="1" applyBorder="1" applyAlignment="1">
      <alignment horizontal="center"/>
    </xf>
    <xf numFmtId="0" fontId="15" fillId="6" borderId="2" xfId="0" applyFont="1" applyFill="1" applyBorder="1" applyAlignment="1">
      <alignment horizontal="center" vertical="distributed"/>
    </xf>
    <xf numFmtId="0" fontId="6" fillId="5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distributed"/>
    </xf>
    <xf numFmtId="0" fontId="6" fillId="0" borderId="2" xfId="0" applyFont="1" applyBorder="1"/>
    <xf numFmtId="49" fontId="1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0" xfId="0" applyFont="1"/>
    <xf numFmtId="0" fontId="14" fillId="0" borderId="0" xfId="0" applyFont="1"/>
    <xf numFmtId="0" fontId="16" fillId="0" borderId="2" xfId="0" applyFont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0" borderId="19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/>
    </xf>
    <xf numFmtId="0" fontId="12" fillId="0" borderId="17" xfId="0" applyFont="1" applyBorder="1"/>
    <xf numFmtId="0" fontId="14" fillId="0" borderId="17" xfId="0" applyFont="1" applyBorder="1"/>
    <xf numFmtId="0" fontId="12" fillId="0" borderId="13" xfId="0" applyFont="1" applyBorder="1" applyAlignment="1">
      <alignment horizontal="center" vertical="center"/>
    </xf>
    <xf numFmtId="0" fontId="8" fillId="0" borderId="0" xfId="0" applyFont="1" applyAlignment="1">
      <alignment wrapText="1"/>
    </xf>
    <xf numFmtId="0" fontId="0" fillId="0" borderId="0" xfId="0" applyAlignment="1">
      <alignment vertical="top"/>
    </xf>
    <xf numFmtId="0" fontId="3" fillId="0" borderId="0" xfId="0" applyFont="1" applyAlignment="1">
      <alignment horizontal="left" vertical="distributed"/>
    </xf>
    <xf numFmtId="0" fontId="15" fillId="4" borderId="2" xfId="0" applyFont="1" applyFill="1" applyBorder="1" applyAlignment="1">
      <alignment horizontal="left" vertical="distributed"/>
    </xf>
    <xf numFmtId="49" fontId="4" fillId="0" borderId="2" xfId="0" applyNumberFormat="1" applyFont="1" applyBorder="1" applyAlignment="1">
      <alignment horizontal="center" vertical="center" wrapText="1"/>
    </xf>
    <xf numFmtId="0" fontId="18" fillId="5" borderId="8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/>
    <xf numFmtId="0" fontId="9" fillId="0" borderId="12" xfId="0" applyFont="1" applyBorder="1" applyAlignment="1">
      <alignment horizontal="center" vertical="distributed"/>
    </xf>
    <xf numFmtId="0" fontId="6" fillId="0" borderId="12" xfId="0" applyFont="1" applyBorder="1" applyAlignment="1">
      <alignment horizontal="center"/>
    </xf>
    <xf numFmtId="0" fontId="6" fillId="0" borderId="22" xfId="0" applyFont="1" applyBorder="1"/>
    <xf numFmtId="0" fontId="6" fillId="6" borderId="2" xfId="0" applyFont="1" applyFill="1" applyBorder="1" applyAlignment="1">
      <alignment horizontal="center" vertical="distributed"/>
    </xf>
    <xf numFmtId="0" fontId="15" fillId="4" borderId="20" xfId="0" applyFont="1" applyFill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wrapText="1"/>
    </xf>
    <xf numFmtId="0" fontId="11" fillId="0" borderId="2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distributed"/>
    </xf>
    <xf numFmtId="0" fontId="6" fillId="5" borderId="2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justify" vertical="center"/>
    </xf>
    <xf numFmtId="0" fontId="15" fillId="5" borderId="2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1" fontId="15" fillId="4" borderId="28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0" fillId="0" borderId="27" xfId="0" applyBorder="1"/>
    <xf numFmtId="0" fontId="15" fillId="4" borderId="10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7" xfId="0" applyFont="1" applyBorder="1"/>
    <xf numFmtId="0" fontId="6" fillId="3" borderId="12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distributed"/>
    </xf>
    <xf numFmtId="0" fontId="6" fillId="5" borderId="22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distributed"/>
    </xf>
    <xf numFmtId="0" fontId="6" fillId="5" borderId="7" xfId="0" applyFont="1" applyFill="1" applyBorder="1" applyAlignment="1">
      <alignment horizontal="center" vertical="distributed"/>
    </xf>
    <xf numFmtId="0" fontId="6" fillId="5" borderId="7" xfId="0" applyFont="1" applyFill="1" applyBorder="1" applyAlignment="1">
      <alignment horizontal="left" vertical="distributed"/>
    </xf>
    <xf numFmtId="0" fontId="6" fillId="3" borderId="12" xfId="0" applyFont="1" applyFill="1" applyBorder="1" applyAlignment="1">
      <alignment horizontal="center"/>
    </xf>
    <xf numFmtId="0" fontId="9" fillId="0" borderId="7" xfId="0" applyFont="1" applyBorder="1" applyAlignment="1">
      <alignment horizontal="center" vertical="distributed"/>
    </xf>
    <xf numFmtId="0" fontId="6" fillId="0" borderId="3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/>
    </xf>
    <xf numFmtId="0" fontId="6" fillId="0" borderId="10" xfId="0" applyFont="1" applyBorder="1"/>
    <xf numFmtId="0" fontId="15" fillId="3" borderId="22" xfId="0" applyFont="1" applyFill="1" applyBorder="1" applyAlignment="1">
      <alignment horizontal="center"/>
    </xf>
    <xf numFmtId="0" fontId="15" fillId="3" borderId="12" xfId="0" applyFont="1" applyFill="1" applyBorder="1" applyAlignment="1">
      <alignment horizontal="center"/>
    </xf>
    <xf numFmtId="0" fontId="6" fillId="0" borderId="34" xfId="0" applyFont="1" applyBorder="1" applyAlignment="1">
      <alignment horizontal="center" vertical="center"/>
    </xf>
    <xf numFmtId="0" fontId="6" fillId="3" borderId="3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21" fillId="6" borderId="13" xfId="0" applyFont="1" applyFill="1" applyBorder="1" applyAlignment="1">
      <alignment horizontal="center"/>
    </xf>
    <xf numFmtId="0" fontId="21" fillId="6" borderId="2" xfId="0" applyFont="1" applyFill="1" applyBorder="1" applyAlignment="1">
      <alignment horizontal="left" vertical="distributed"/>
    </xf>
    <xf numFmtId="0" fontId="9" fillId="5" borderId="2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21" fillId="4" borderId="13" xfId="0" applyFont="1" applyFill="1" applyBorder="1" applyAlignment="1">
      <alignment horizontal="center"/>
    </xf>
    <xf numFmtId="0" fontId="21" fillId="6" borderId="13" xfId="0" applyFont="1" applyFill="1" applyBorder="1" applyAlignment="1">
      <alignment horizontal="center" vertical="top"/>
    </xf>
    <xf numFmtId="0" fontId="21" fillId="6" borderId="2" xfId="0" applyFont="1" applyFill="1" applyBorder="1" applyAlignment="1">
      <alignment horizontal="left" vertical="top" wrapText="1"/>
    </xf>
    <xf numFmtId="0" fontId="9" fillId="5" borderId="13" xfId="0" applyFont="1" applyFill="1" applyBorder="1" applyAlignment="1">
      <alignment horizontal="left" vertical="center"/>
    </xf>
    <xf numFmtId="0" fontId="9" fillId="5" borderId="13" xfId="0" applyFont="1" applyFill="1" applyBorder="1" applyAlignment="1">
      <alignment horizontal="center" vertical="distributed"/>
    </xf>
    <xf numFmtId="0" fontId="9" fillId="5" borderId="26" xfId="0" applyFont="1" applyFill="1" applyBorder="1" applyAlignment="1">
      <alignment horizontal="center" vertical="distributed"/>
    </xf>
    <xf numFmtId="0" fontId="21" fillId="6" borderId="13" xfId="0" applyFont="1" applyFill="1" applyBorder="1" applyAlignment="1">
      <alignment horizontal="center" vertical="distributed"/>
    </xf>
    <xf numFmtId="0" fontId="9" fillId="5" borderId="2" xfId="0" applyFont="1" applyFill="1" applyBorder="1" applyAlignment="1">
      <alignment horizontal="center" vertical="distributed"/>
    </xf>
    <xf numFmtId="0" fontId="21" fillId="5" borderId="2" xfId="0" applyFont="1" applyFill="1" applyBorder="1" applyAlignment="1">
      <alignment horizontal="center"/>
    </xf>
    <xf numFmtId="0" fontId="15" fillId="6" borderId="2" xfId="0" applyFont="1" applyFill="1" applyBorder="1" applyAlignment="1">
      <alignment horizontal="left"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vertical="center"/>
    </xf>
    <xf numFmtId="0" fontId="20" fillId="5" borderId="2" xfId="0" applyFont="1" applyFill="1" applyBorder="1" applyAlignment="1">
      <alignment horizontal="center" vertical="center"/>
    </xf>
    <xf numFmtId="0" fontId="24" fillId="5" borderId="2" xfId="0" applyFont="1" applyFill="1" applyBorder="1" applyAlignment="1">
      <alignment horizontal="center" vertical="center"/>
    </xf>
    <xf numFmtId="0" fontId="24" fillId="5" borderId="2" xfId="0" applyFont="1" applyFill="1" applyBorder="1" applyAlignment="1">
      <alignment horizontal="center" vertical="distributed"/>
    </xf>
    <xf numFmtId="0" fontId="24" fillId="5" borderId="2" xfId="0" applyFont="1" applyFill="1" applyBorder="1" applyAlignment="1">
      <alignment vertical="center"/>
    </xf>
    <xf numFmtId="0" fontId="24" fillId="5" borderId="2" xfId="0" applyFont="1" applyFill="1" applyBorder="1" applyAlignment="1">
      <alignment vertical="distributed"/>
    </xf>
    <xf numFmtId="0" fontId="24" fillId="5" borderId="2" xfId="0" applyFont="1" applyFill="1" applyBorder="1" applyAlignment="1">
      <alignment horizontal="center"/>
    </xf>
    <xf numFmtId="0" fontId="9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 wrapText="1"/>
    </xf>
    <xf numFmtId="0" fontId="21" fillId="6" borderId="2" xfId="0" applyFont="1" applyFill="1" applyBorder="1" applyAlignment="1">
      <alignment horizontal="left" vertical="top"/>
    </xf>
    <xf numFmtId="0" fontId="9" fillId="5" borderId="2" xfId="0" applyFont="1" applyFill="1" applyBorder="1" applyAlignment="1">
      <alignment horizontal="left" vertical="top"/>
    </xf>
    <xf numFmtId="0" fontId="9" fillId="5" borderId="2" xfId="0" applyFont="1" applyFill="1" applyBorder="1" applyAlignment="1">
      <alignment horizontal="left" vertical="top" wrapText="1"/>
    </xf>
    <xf numFmtId="0" fontId="22" fillId="5" borderId="2" xfId="0" applyFont="1" applyFill="1" applyBorder="1" applyAlignment="1">
      <alignment horizontal="left" vertical="top"/>
    </xf>
    <xf numFmtId="0" fontId="22" fillId="5" borderId="2" xfId="0" applyFont="1" applyFill="1" applyBorder="1" applyAlignment="1">
      <alignment horizontal="left" vertical="top" wrapText="1"/>
    </xf>
    <xf numFmtId="0" fontId="22" fillId="5" borderId="2" xfId="0" applyFont="1" applyFill="1" applyBorder="1" applyAlignment="1">
      <alignment horizontal="justify" vertical="top"/>
    </xf>
    <xf numFmtId="0" fontId="21" fillId="4" borderId="2" xfId="0" applyFont="1" applyFill="1" applyBorder="1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0" fontId="23" fillId="0" borderId="2" xfId="0" applyFont="1" applyBorder="1" applyAlignment="1">
      <alignment horizontal="justify" vertical="top" wrapText="1"/>
    </xf>
    <xf numFmtId="0" fontId="23" fillId="0" borderId="0" xfId="0" applyFont="1" applyAlignment="1">
      <alignment horizontal="left" vertical="top" wrapText="1"/>
    </xf>
    <xf numFmtId="0" fontId="21" fillId="5" borderId="2" xfId="0" applyFont="1" applyFill="1" applyBorder="1" applyAlignment="1">
      <alignment vertical="top" wrapText="1"/>
    </xf>
    <xf numFmtId="0" fontId="25" fillId="5" borderId="22" xfId="0" applyFont="1" applyFill="1" applyBorder="1" applyAlignment="1">
      <alignment horizontal="center" vertical="top" wrapText="1"/>
    </xf>
    <xf numFmtId="0" fontId="25" fillId="5" borderId="12" xfId="0" applyFont="1" applyFill="1" applyBorder="1" applyAlignment="1">
      <alignment horizontal="center" vertical="top" wrapText="1"/>
    </xf>
    <xf numFmtId="0" fontId="25" fillId="5" borderId="12" xfId="0" applyFont="1" applyFill="1" applyBorder="1" applyAlignment="1">
      <alignment horizontal="center" wrapText="1"/>
    </xf>
    <xf numFmtId="0" fontId="21" fillId="4" borderId="21" xfId="0" applyFont="1" applyFill="1" applyBorder="1" applyAlignment="1">
      <alignment horizontal="center"/>
    </xf>
    <xf numFmtId="0" fontId="21" fillId="4" borderId="3" xfId="0" applyFont="1" applyFill="1" applyBorder="1" applyAlignment="1">
      <alignment vertical="center" wrapText="1"/>
    </xf>
    <xf numFmtId="0" fontId="15" fillId="4" borderId="3" xfId="0" applyNumberFormat="1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/>
    </xf>
    <xf numFmtId="1" fontId="15" fillId="4" borderId="3" xfId="0" applyNumberFormat="1" applyFont="1" applyFill="1" applyBorder="1" applyAlignment="1">
      <alignment horizontal="center" vertical="center"/>
    </xf>
    <xf numFmtId="0" fontId="16" fillId="0" borderId="0" xfId="0" applyFont="1" applyBorder="1" applyAlignment="1"/>
    <xf numFmtId="0" fontId="19" fillId="5" borderId="34" xfId="0" applyFont="1" applyFill="1" applyBorder="1" applyAlignment="1">
      <alignment horizontal="center" vertical="center" textRotation="90" wrapText="1"/>
    </xf>
    <xf numFmtId="0" fontId="19" fillId="5" borderId="5" xfId="0" applyFont="1" applyFill="1" applyBorder="1" applyAlignment="1">
      <alignment horizontal="center" vertical="center" textRotation="90" wrapText="1"/>
    </xf>
    <xf numFmtId="0" fontId="19" fillId="5" borderId="10" xfId="0" applyFont="1" applyFill="1" applyBorder="1" applyAlignment="1">
      <alignment horizontal="center" vertical="center" textRotation="90" wrapText="1"/>
    </xf>
    <xf numFmtId="0" fontId="19" fillId="5" borderId="1" xfId="0" applyFont="1" applyFill="1" applyBorder="1" applyAlignment="1">
      <alignment horizontal="center" vertical="center" textRotation="90" wrapText="1"/>
    </xf>
    <xf numFmtId="0" fontId="19" fillId="5" borderId="3" xfId="0" applyFont="1" applyFill="1" applyBorder="1" applyAlignment="1">
      <alignment horizontal="center" vertical="center" textRotation="90" wrapText="1"/>
    </xf>
    <xf numFmtId="0" fontId="19" fillId="5" borderId="4" xfId="0" applyFont="1" applyFill="1" applyBorder="1" applyAlignment="1">
      <alignment horizontal="center" vertical="center" textRotation="90" wrapText="1"/>
    </xf>
    <xf numFmtId="0" fontId="19" fillId="5" borderId="35" xfId="0" applyFont="1" applyFill="1" applyBorder="1" applyAlignment="1">
      <alignment horizontal="center" vertical="center" textRotation="90" wrapText="1"/>
    </xf>
    <xf numFmtId="0" fontId="19" fillId="5" borderId="36" xfId="0" applyFont="1" applyFill="1" applyBorder="1" applyAlignment="1">
      <alignment horizontal="center" vertical="center" textRotation="90" wrapText="1"/>
    </xf>
    <xf numFmtId="0" fontId="19" fillId="5" borderId="22" xfId="0" applyFont="1" applyFill="1" applyBorder="1" applyAlignment="1">
      <alignment horizontal="center" vertical="center" textRotation="90" wrapText="1"/>
    </xf>
    <xf numFmtId="0" fontId="19" fillId="5" borderId="7" xfId="0" applyFont="1" applyFill="1" applyBorder="1" applyAlignment="1">
      <alignment horizontal="center"/>
    </xf>
    <xf numFmtId="0" fontId="19" fillId="5" borderId="38" xfId="0" applyFont="1" applyFill="1" applyBorder="1" applyAlignment="1">
      <alignment horizontal="center" vertical="center"/>
    </xf>
    <xf numFmtId="0" fontId="19" fillId="5" borderId="39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center" vertical="center" textRotation="90" wrapText="1"/>
    </xf>
    <xf numFmtId="0" fontId="19" fillId="0" borderId="10" xfId="0" applyFont="1" applyBorder="1" applyAlignment="1">
      <alignment horizontal="center" vertical="center" textRotation="90" wrapText="1"/>
    </xf>
    <xf numFmtId="0" fontId="19" fillId="0" borderId="3" xfId="0" applyFont="1" applyBorder="1" applyAlignment="1">
      <alignment horizontal="center" vertical="center" textRotation="90" wrapText="1"/>
    </xf>
    <xf numFmtId="0" fontId="19" fillId="0" borderId="4" xfId="0" applyFont="1" applyBorder="1" applyAlignment="1">
      <alignment horizontal="center" vertical="center" textRotation="90" wrapText="1"/>
    </xf>
    <xf numFmtId="0" fontId="19" fillId="5" borderId="2" xfId="0" applyFont="1" applyFill="1" applyBorder="1" applyAlignment="1">
      <alignment horizontal="center" vertical="center" textRotation="90" wrapText="1"/>
    </xf>
    <xf numFmtId="0" fontId="19" fillId="5" borderId="2" xfId="0" applyFont="1" applyFill="1" applyBorder="1" applyAlignment="1">
      <alignment horizontal="center" vertical="distributed"/>
    </xf>
    <xf numFmtId="0" fontId="19" fillId="5" borderId="33" xfId="0" applyFont="1" applyFill="1" applyBorder="1" applyAlignment="1">
      <alignment horizontal="center" vertical="center" wrapText="1"/>
    </xf>
    <xf numFmtId="0" fontId="19" fillId="5" borderId="37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19" fillId="5" borderId="31" xfId="0" applyFont="1" applyFill="1" applyBorder="1" applyAlignment="1">
      <alignment horizontal="center" vertical="center" wrapText="1"/>
    </xf>
    <xf numFmtId="0" fontId="19" fillId="5" borderId="40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/>
    </xf>
    <xf numFmtId="0" fontId="19" fillId="5" borderId="4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left" vertical="center" textRotation="90" wrapText="1"/>
    </xf>
    <xf numFmtId="0" fontId="19" fillId="5" borderId="3" xfId="0" applyFont="1" applyFill="1" applyBorder="1" applyAlignment="1">
      <alignment horizontal="left" vertical="center" textRotation="90" wrapText="1"/>
    </xf>
    <xf numFmtId="0" fontId="19" fillId="5" borderId="4" xfId="0" applyFont="1" applyFill="1" applyBorder="1" applyAlignment="1">
      <alignment horizontal="left" vertical="center" textRotation="90" wrapText="1"/>
    </xf>
    <xf numFmtId="0" fontId="19" fillId="5" borderId="23" xfId="0" applyFont="1" applyFill="1" applyBorder="1" applyAlignment="1">
      <alignment horizontal="center" vertical="center"/>
    </xf>
    <xf numFmtId="0" fontId="19" fillId="5" borderId="21" xfId="0" applyFont="1" applyFill="1" applyBorder="1" applyAlignment="1">
      <alignment horizontal="center" vertical="center"/>
    </xf>
    <xf numFmtId="0" fontId="19" fillId="5" borderId="20" xfId="0" applyFont="1" applyFill="1" applyBorder="1" applyAlignment="1">
      <alignment horizontal="center" vertical="center"/>
    </xf>
    <xf numFmtId="0" fontId="19" fillId="5" borderId="24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0" fontId="19" fillId="5" borderId="4" xfId="0" applyFont="1" applyFill="1" applyBorder="1" applyAlignment="1">
      <alignment horizontal="center" vertical="center"/>
    </xf>
    <xf numFmtId="0" fontId="19" fillId="5" borderId="30" xfId="0" applyFont="1" applyFill="1" applyBorder="1" applyAlignment="1">
      <alignment horizontal="center" vertical="center" wrapText="1"/>
    </xf>
    <xf numFmtId="0" fontId="19" fillId="5" borderId="25" xfId="0" applyFont="1" applyFill="1" applyBorder="1" applyAlignment="1">
      <alignment horizontal="center" vertical="center" wrapText="1"/>
    </xf>
    <xf numFmtId="0" fontId="19" fillId="5" borderId="29" xfId="0" applyFont="1" applyFill="1" applyBorder="1" applyAlignment="1">
      <alignment horizontal="center" vertical="center" wrapText="1"/>
    </xf>
    <xf numFmtId="0" fontId="19" fillId="5" borderId="10" xfId="0" applyFont="1" applyFill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distributed"/>
    </xf>
    <xf numFmtId="0" fontId="19" fillId="5" borderId="11" xfId="0" applyFont="1" applyFill="1" applyBorder="1" applyAlignment="1">
      <alignment horizontal="center" vertical="distributed"/>
    </xf>
    <xf numFmtId="0" fontId="19" fillId="5" borderId="32" xfId="0" applyFont="1" applyFill="1" applyBorder="1" applyAlignment="1">
      <alignment horizontal="center" vertical="distributed"/>
    </xf>
    <xf numFmtId="0" fontId="19" fillId="5" borderId="6" xfId="0" applyFont="1" applyFill="1" applyBorder="1" applyAlignment="1">
      <alignment horizontal="center"/>
    </xf>
    <xf numFmtId="0" fontId="19" fillId="5" borderId="1" xfId="0" applyFont="1" applyFill="1" applyBorder="1" applyAlignment="1">
      <alignment horizontal="center" vertical="center" textRotation="90"/>
    </xf>
    <xf numFmtId="0" fontId="19" fillId="5" borderId="3" xfId="0" applyFont="1" applyFill="1" applyBorder="1" applyAlignment="1">
      <alignment horizontal="center" vertical="center" textRotation="90"/>
    </xf>
    <xf numFmtId="0" fontId="19" fillId="5" borderId="4" xfId="0" applyFont="1" applyFill="1" applyBorder="1" applyAlignment="1">
      <alignment horizontal="center" vertical="center" textRotation="90"/>
    </xf>
    <xf numFmtId="0" fontId="15" fillId="5" borderId="1" xfId="0" applyFont="1" applyFill="1" applyBorder="1" applyAlignment="1">
      <alignment horizontal="center" vertical="center" textRotation="255"/>
    </xf>
    <xf numFmtId="0" fontId="15" fillId="5" borderId="3" xfId="0" applyFont="1" applyFill="1" applyBorder="1" applyAlignment="1">
      <alignment horizontal="center" vertical="center" textRotation="255"/>
    </xf>
    <xf numFmtId="0" fontId="15" fillId="5" borderId="4" xfId="0" applyFont="1" applyFill="1" applyBorder="1" applyAlignment="1">
      <alignment horizontal="center" vertical="center" textRotation="255"/>
    </xf>
    <xf numFmtId="0" fontId="16" fillId="0" borderId="0" xfId="0" applyFont="1" applyBorder="1" applyAlignment="1">
      <alignment horizontal="center"/>
    </xf>
    <xf numFmtId="0" fontId="16" fillId="0" borderId="27" xfId="0" applyFont="1" applyBorder="1" applyAlignment="1">
      <alignment horizontal="center"/>
    </xf>
    <xf numFmtId="0" fontId="15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1" fontId="15" fillId="5" borderId="2" xfId="0" applyNumberFormat="1" applyFont="1" applyFill="1" applyBorder="1" applyAlignment="1">
      <alignment horizontal="center" vertical="center" textRotation="90"/>
    </xf>
    <xf numFmtId="0" fontId="1" fillId="0" borderId="0" xfId="0" applyFont="1"/>
    <xf numFmtId="0" fontId="0" fillId="0" borderId="0" xfId="0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5" fillId="0" borderId="1" xfId="0" applyFont="1" applyBorder="1" applyAlignment="1">
      <alignment horizontal="center" vertical="center" wrapText="1" readingOrder="1"/>
    </xf>
    <xf numFmtId="0" fontId="5" fillId="0" borderId="4" xfId="0" applyFont="1" applyBorder="1" applyAlignment="1">
      <alignment horizontal="center" vertical="center" readingOrder="1"/>
    </xf>
    <xf numFmtId="0" fontId="2" fillId="0" borderId="0" xfId="0" applyFont="1" applyAlignment="1">
      <alignment horizontal="left" wrapText="1"/>
    </xf>
    <xf numFmtId="0" fontId="16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wrapText="1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11" fillId="0" borderId="0" xfId="0" applyFont="1"/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16" fillId="0" borderId="14" xfId="0" applyNumberFormat="1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49" fontId="16" fillId="0" borderId="2" xfId="0" applyNumberFormat="1" applyFont="1" applyBorder="1" applyAlignment="1">
      <alignment horizontal="center" vertical="center" textRotation="90"/>
    </xf>
    <xf numFmtId="0" fontId="16" fillId="0" borderId="2" xfId="0" applyFont="1" applyBorder="1" applyAlignment="1">
      <alignment horizontal="center" vertical="center" textRotation="90"/>
    </xf>
    <xf numFmtId="49" fontId="16" fillId="0" borderId="12" xfId="0" applyNumberFormat="1" applyFont="1" applyBorder="1" applyAlignment="1">
      <alignment horizontal="center" vertical="center" textRotation="90"/>
    </xf>
    <xf numFmtId="0" fontId="16" fillId="0" borderId="12" xfId="0" applyFont="1" applyBorder="1" applyAlignment="1">
      <alignment horizontal="center" vertical="center" textRotation="90"/>
    </xf>
    <xf numFmtId="49" fontId="16" fillId="0" borderId="14" xfId="0" applyNumberFormat="1" applyFont="1" applyBorder="1" applyAlignment="1">
      <alignment horizontal="center" vertical="center" textRotation="90"/>
    </xf>
    <xf numFmtId="49" fontId="16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49" fontId="16" fillId="0" borderId="2" xfId="0" applyNumberFormat="1" applyFont="1" applyBorder="1" applyAlignment="1">
      <alignment horizontal="center" vertical="center" textRotation="89"/>
    </xf>
    <xf numFmtId="0" fontId="16" fillId="0" borderId="2" xfId="0" applyFont="1" applyBorder="1" applyAlignment="1">
      <alignment horizontal="center" vertical="center" textRotation="89"/>
    </xf>
    <xf numFmtId="0" fontId="16" fillId="0" borderId="18" xfId="0" applyFont="1" applyBorder="1" applyAlignment="1">
      <alignment horizontal="center" vertical="center" textRotation="90"/>
    </xf>
    <xf numFmtId="0" fontId="17" fillId="0" borderId="13" xfId="0" applyFont="1" applyBorder="1" applyAlignment="1">
      <alignment horizontal="center" vertical="center" textRotation="90"/>
    </xf>
    <xf numFmtId="0" fontId="12" fillId="0" borderId="0" xfId="0" applyFont="1"/>
    <xf numFmtId="0" fontId="13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  <color rgb="FFFFCCFF"/>
      <color rgb="FF26E2BE"/>
      <color rgb="FFFF99CC"/>
      <color rgb="FFFF3399"/>
      <color rgb="FFFF99FF"/>
      <color rgb="FF0796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1"/>
  <sheetViews>
    <sheetView view="pageLayout" topLeftCell="A42" zoomScale="90" zoomScalePageLayoutView="90" workbookViewId="0">
      <selection activeCell="R77" sqref="R77"/>
    </sheetView>
  </sheetViews>
  <sheetFormatPr defaultColWidth="9.140625" defaultRowHeight="15" x14ac:dyDescent="0.25"/>
  <cols>
    <col min="1" max="1" width="12.5703125" customWidth="1"/>
    <col min="2" max="2" width="36.42578125" customWidth="1"/>
    <col min="3" max="3" width="4.28515625" customWidth="1"/>
    <col min="4" max="5" width="4.7109375" customWidth="1"/>
    <col min="6" max="6" width="5.140625" customWidth="1"/>
    <col min="7" max="7" width="5.42578125" customWidth="1"/>
    <col min="8" max="8" width="5.7109375" customWidth="1"/>
    <col min="9" max="9" width="5.28515625" customWidth="1"/>
    <col min="10" max="10" width="6.7109375" customWidth="1"/>
    <col min="11" max="11" width="5.7109375" customWidth="1"/>
    <col min="12" max="12" width="4.28515625" customWidth="1"/>
    <col min="13" max="14" width="4.42578125" customWidth="1"/>
    <col min="15" max="15" width="6" customWidth="1"/>
    <col min="16" max="16" width="5" customWidth="1"/>
    <col min="17" max="17" width="5.85546875" customWidth="1"/>
    <col min="18" max="18" width="5" customWidth="1"/>
    <col min="19" max="19" width="5.28515625" customWidth="1"/>
    <col min="20" max="20" width="5.85546875" customWidth="1"/>
    <col min="21" max="21" width="6" customWidth="1"/>
    <col min="22" max="22" width="5.5703125" customWidth="1"/>
    <col min="23" max="23" width="5.85546875" customWidth="1"/>
    <col min="24" max="24" width="5.5703125" customWidth="1"/>
    <col min="25" max="25" width="5.85546875" customWidth="1"/>
  </cols>
  <sheetData>
    <row r="1" spans="1:32" ht="19.5" thickBot="1" x14ac:dyDescent="0.35">
      <c r="A1" s="202" t="s">
        <v>237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</row>
    <row r="2" spans="1:32" ht="17.25" customHeight="1" x14ac:dyDescent="0.25">
      <c r="A2" s="181" t="s">
        <v>160</v>
      </c>
      <c r="B2" s="184" t="s">
        <v>136</v>
      </c>
      <c r="C2" s="187" t="s">
        <v>12</v>
      </c>
      <c r="D2" s="188"/>
      <c r="E2" s="188"/>
      <c r="F2" s="189"/>
      <c r="G2" s="191" t="s">
        <v>134</v>
      </c>
      <c r="H2" s="192"/>
      <c r="I2" s="192"/>
      <c r="J2" s="192"/>
      <c r="K2" s="192"/>
      <c r="L2" s="192"/>
      <c r="M2" s="192"/>
      <c r="N2" s="193"/>
      <c r="O2" s="174" t="s">
        <v>13</v>
      </c>
      <c r="P2" s="174"/>
      <c r="Q2" s="174"/>
      <c r="R2" s="174"/>
      <c r="S2" s="174"/>
      <c r="T2" s="174"/>
      <c r="U2" s="174"/>
      <c r="V2" s="174"/>
      <c r="W2" s="175"/>
      <c r="X2" s="165" t="s">
        <v>143</v>
      </c>
      <c r="Y2" s="167" t="s">
        <v>144</v>
      </c>
    </row>
    <row r="3" spans="1:32" ht="23.25" customHeight="1" x14ac:dyDescent="0.25">
      <c r="A3" s="182"/>
      <c r="B3" s="185"/>
      <c r="C3" s="173"/>
      <c r="D3" s="174"/>
      <c r="E3" s="174"/>
      <c r="F3" s="190"/>
      <c r="G3" s="169" t="s">
        <v>135</v>
      </c>
      <c r="H3" s="170" t="s">
        <v>141</v>
      </c>
      <c r="I3" s="170"/>
      <c r="J3" s="170"/>
      <c r="K3" s="170"/>
      <c r="L3" s="170"/>
      <c r="M3" s="170"/>
      <c r="N3" s="170"/>
      <c r="O3" s="171" t="s">
        <v>142</v>
      </c>
      <c r="P3" s="171"/>
      <c r="Q3" s="171"/>
      <c r="R3" s="171"/>
      <c r="S3" s="171"/>
      <c r="T3" s="171"/>
      <c r="U3" s="171"/>
      <c r="V3" s="171"/>
      <c r="W3" s="172"/>
      <c r="X3" s="165"/>
      <c r="Y3" s="167"/>
    </row>
    <row r="4" spans="1:32" ht="25.9" customHeight="1" x14ac:dyDescent="0.25">
      <c r="A4" s="182"/>
      <c r="B4" s="185"/>
      <c r="C4" s="169" t="s">
        <v>44</v>
      </c>
      <c r="D4" s="195" t="s">
        <v>45</v>
      </c>
      <c r="E4" s="195" t="s">
        <v>46</v>
      </c>
      <c r="F4" s="195" t="s">
        <v>47</v>
      </c>
      <c r="G4" s="169"/>
      <c r="H4" s="169" t="s">
        <v>220</v>
      </c>
      <c r="I4" s="194" t="s">
        <v>138</v>
      </c>
      <c r="J4" s="162"/>
      <c r="K4" s="195" t="s">
        <v>139</v>
      </c>
      <c r="L4" s="195" t="s">
        <v>205</v>
      </c>
      <c r="M4" s="195" t="s">
        <v>133</v>
      </c>
      <c r="N4" s="159" t="s">
        <v>140</v>
      </c>
      <c r="O4" s="163" t="s">
        <v>14</v>
      </c>
      <c r="P4" s="163"/>
      <c r="Q4" s="164"/>
      <c r="R4" s="163" t="s">
        <v>15</v>
      </c>
      <c r="S4" s="163"/>
      <c r="T4" s="164"/>
      <c r="U4" s="176" t="s">
        <v>176</v>
      </c>
      <c r="V4" s="176"/>
      <c r="W4" s="177"/>
      <c r="X4" s="165"/>
      <c r="Y4" s="167"/>
    </row>
    <row r="5" spans="1:32" ht="25.15" customHeight="1" x14ac:dyDescent="0.25">
      <c r="A5" s="182"/>
      <c r="B5" s="185"/>
      <c r="C5" s="169"/>
      <c r="D5" s="196"/>
      <c r="E5" s="196"/>
      <c r="F5" s="196"/>
      <c r="G5" s="169"/>
      <c r="H5" s="169"/>
      <c r="I5" s="156" t="s">
        <v>219</v>
      </c>
      <c r="J5" s="178" t="s">
        <v>137</v>
      </c>
      <c r="K5" s="196"/>
      <c r="L5" s="196"/>
      <c r="M5" s="196"/>
      <c r="N5" s="160"/>
      <c r="O5" s="153" t="s">
        <v>145</v>
      </c>
      <c r="P5" s="156" t="s">
        <v>146</v>
      </c>
      <c r="Q5" s="159" t="s">
        <v>147</v>
      </c>
      <c r="R5" s="153" t="s">
        <v>21</v>
      </c>
      <c r="S5" s="156" t="s">
        <v>148</v>
      </c>
      <c r="T5" s="159" t="s">
        <v>149</v>
      </c>
      <c r="U5" s="153" t="s">
        <v>177</v>
      </c>
      <c r="V5" s="156" t="s">
        <v>178</v>
      </c>
      <c r="W5" s="159" t="s">
        <v>179</v>
      </c>
      <c r="X5" s="165"/>
      <c r="Y5" s="167"/>
    </row>
    <row r="6" spans="1:32" ht="26.25" customHeight="1" x14ac:dyDescent="0.25">
      <c r="A6" s="182"/>
      <c r="B6" s="185"/>
      <c r="C6" s="169"/>
      <c r="D6" s="196"/>
      <c r="E6" s="196"/>
      <c r="F6" s="196"/>
      <c r="G6" s="169"/>
      <c r="H6" s="169"/>
      <c r="I6" s="157"/>
      <c r="J6" s="179"/>
      <c r="K6" s="196"/>
      <c r="L6" s="196"/>
      <c r="M6" s="196"/>
      <c r="N6" s="160"/>
      <c r="O6" s="154"/>
      <c r="P6" s="157"/>
      <c r="Q6" s="160"/>
      <c r="R6" s="154"/>
      <c r="S6" s="157"/>
      <c r="T6" s="160"/>
      <c r="U6" s="154"/>
      <c r="V6" s="157"/>
      <c r="W6" s="160"/>
      <c r="X6" s="165"/>
      <c r="Y6" s="167"/>
    </row>
    <row r="7" spans="1:32" ht="31.5" customHeight="1" x14ac:dyDescent="0.25">
      <c r="A7" s="183"/>
      <c r="B7" s="186"/>
      <c r="C7" s="169"/>
      <c r="D7" s="197"/>
      <c r="E7" s="197"/>
      <c r="F7" s="197"/>
      <c r="G7" s="169"/>
      <c r="H7" s="169"/>
      <c r="I7" s="158"/>
      <c r="J7" s="180"/>
      <c r="K7" s="197"/>
      <c r="L7" s="197"/>
      <c r="M7" s="197"/>
      <c r="N7" s="161"/>
      <c r="O7" s="155"/>
      <c r="P7" s="158"/>
      <c r="Q7" s="161"/>
      <c r="R7" s="155"/>
      <c r="S7" s="158"/>
      <c r="T7" s="161"/>
      <c r="U7" s="155"/>
      <c r="V7" s="158"/>
      <c r="W7" s="161"/>
      <c r="X7" s="166"/>
      <c r="Y7" s="168"/>
    </row>
    <row r="8" spans="1:32" ht="14.45" x14ac:dyDescent="0.3">
      <c r="A8" s="64">
        <v>1</v>
      </c>
      <c r="B8" s="20">
        <v>2</v>
      </c>
      <c r="C8" s="18" t="s">
        <v>121</v>
      </c>
      <c r="D8" s="19">
        <v>4</v>
      </c>
      <c r="E8" s="19">
        <v>5</v>
      </c>
      <c r="F8" s="20">
        <v>6</v>
      </c>
      <c r="G8" s="20">
        <v>9</v>
      </c>
      <c r="H8" s="20">
        <v>10</v>
      </c>
      <c r="I8" s="20">
        <v>11</v>
      </c>
      <c r="J8" s="20">
        <v>12</v>
      </c>
      <c r="K8" s="20">
        <v>13</v>
      </c>
      <c r="L8" s="20">
        <v>14</v>
      </c>
      <c r="M8" s="20">
        <v>15</v>
      </c>
      <c r="N8" s="87">
        <v>16</v>
      </c>
      <c r="O8" s="86">
        <v>17</v>
      </c>
      <c r="P8" s="20">
        <v>18</v>
      </c>
      <c r="Q8" s="87">
        <v>19</v>
      </c>
      <c r="R8" s="86">
        <v>20</v>
      </c>
      <c r="S8" s="20">
        <v>21</v>
      </c>
      <c r="T8" s="87">
        <v>22</v>
      </c>
      <c r="U8" s="86">
        <v>23</v>
      </c>
      <c r="V8" s="20">
        <v>24</v>
      </c>
      <c r="W8" s="87">
        <v>25</v>
      </c>
      <c r="X8" s="86">
        <v>26</v>
      </c>
      <c r="Y8" s="20">
        <v>27</v>
      </c>
      <c r="Z8" s="2"/>
      <c r="AA8" s="2"/>
      <c r="AB8" s="2"/>
      <c r="AC8" s="2"/>
      <c r="AD8" s="2"/>
      <c r="AE8" s="2"/>
      <c r="AF8" s="2"/>
    </row>
    <row r="9" spans="1:32" ht="16.5" customHeight="1" x14ac:dyDescent="0.25">
      <c r="A9" s="108" t="s">
        <v>161</v>
      </c>
      <c r="B9" s="109" t="s">
        <v>162</v>
      </c>
      <c r="C9" s="33">
        <v>4</v>
      </c>
      <c r="D9" s="33">
        <v>3</v>
      </c>
      <c r="E9" s="33">
        <v>7</v>
      </c>
      <c r="F9" s="79">
        <v>0</v>
      </c>
      <c r="G9" s="33">
        <f>G10+G11+G12+G13+G15+G14+G16</f>
        <v>480</v>
      </c>
      <c r="H9" s="33">
        <f t="shared" ref="H9:Y9" si="0">H10+H11+H12+H13+H15+H14+H16</f>
        <v>108</v>
      </c>
      <c r="I9" s="33">
        <f t="shared" si="0"/>
        <v>298</v>
      </c>
      <c r="J9" s="33">
        <f t="shared" si="0"/>
        <v>180</v>
      </c>
      <c r="K9" s="33">
        <f t="shared" si="0"/>
        <v>0</v>
      </c>
      <c r="L9" s="33">
        <f t="shared" si="0"/>
        <v>0</v>
      </c>
      <c r="M9" s="33">
        <f t="shared" si="0"/>
        <v>6</v>
      </c>
      <c r="N9" s="33">
        <f t="shared" si="0"/>
        <v>20</v>
      </c>
      <c r="O9" s="33">
        <f t="shared" si="0"/>
        <v>112</v>
      </c>
      <c r="P9" s="33">
        <f t="shared" si="0"/>
        <v>100</v>
      </c>
      <c r="Q9" s="33">
        <f t="shared" si="0"/>
        <v>212</v>
      </c>
      <c r="R9" s="33">
        <f t="shared" si="0"/>
        <v>136</v>
      </c>
      <c r="S9" s="33">
        <f t="shared" si="0"/>
        <v>132</v>
      </c>
      <c r="T9" s="33">
        <f t="shared" si="0"/>
        <v>268</v>
      </c>
      <c r="U9" s="33">
        <f t="shared" si="0"/>
        <v>0</v>
      </c>
      <c r="V9" s="33">
        <f t="shared" si="0"/>
        <v>0</v>
      </c>
      <c r="W9" s="33">
        <f t="shared" si="0"/>
        <v>0</v>
      </c>
      <c r="X9" s="33">
        <f t="shared" si="0"/>
        <v>444</v>
      </c>
      <c r="Y9" s="33">
        <f t="shared" si="0"/>
        <v>36</v>
      </c>
    </row>
    <row r="10" spans="1:32" ht="12.75" customHeight="1" x14ac:dyDescent="0.25">
      <c r="A10" s="110" t="s">
        <v>163</v>
      </c>
      <c r="B10" s="130" t="s">
        <v>168</v>
      </c>
      <c r="C10" s="74"/>
      <c r="D10" s="23"/>
      <c r="E10" s="125">
        <v>1</v>
      </c>
      <c r="F10" s="76"/>
      <c r="G10" s="27">
        <f>Q10+T10+W10</f>
        <v>48</v>
      </c>
      <c r="H10" s="28">
        <v>8</v>
      </c>
      <c r="I10" s="28">
        <v>38</v>
      </c>
      <c r="J10" s="77">
        <v>8</v>
      </c>
      <c r="K10" s="77"/>
      <c r="L10" s="77"/>
      <c r="M10" s="77">
        <v>2</v>
      </c>
      <c r="N10" s="65">
        <v>2</v>
      </c>
      <c r="O10" s="67">
        <v>48</v>
      </c>
      <c r="P10" s="23"/>
      <c r="Q10" s="91">
        <f>P10+O10</f>
        <v>48</v>
      </c>
      <c r="R10" s="68"/>
      <c r="S10" s="26"/>
      <c r="T10" s="91">
        <f>S10+R10</f>
        <v>0</v>
      </c>
      <c r="U10" s="68"/>
      <c r="V10" s="26"/>
      <c r="W10" s="91">
        <f>V10+U10</f>
        <v>0</v>
      </c>
      <c r="X10" s="68">
        <v>48</v>
      </c>
      <c r="Y10" s="58"/>
    </row>
    <row r="11" spans="1:32" ht="24.75" customHeight="1" x14ac:dyDescent="0.25">
      <c r="A11" s="110" t="s">
        <v>164</v>
      </c>
      <c r="B11" s="131" t="s">
        <v>169</v>
      </c>
      <c r="C11" s="1" t="s">
        <v>234</v>
      </c>
      <c r="D11" s="24"/>
      <c r="E11" s="126">
        <v>4</v>
      </c>
      <c r="F11" s="1"/>
      <c r="G11" s="27">
        <f t="shared" ref="G11:G16" si="1">Q11+T11+W11</f>
        <v>128</v>
      </c>
      <c r="H11" s="72">
        <v>28</v>
      </c>
      <c r="I11" s="72">
        <v>28</v>
      </c>
      <c r="J11" s="57">
        <v>100</v>
      </c>
      <c r="K11" s="57"/>
      <c r="L11" s="57"/>
      <c r="M11" s="57">
        <v>2</v>
      </c>
      <c r="N11" s="88">
        <v>2</v>
      </c>
      <c r="O11" s="67">
        <v>32</v>
      </c>
      <c r="P11" s="23">
        <v>32</v>
      </c>
      <c r="Q11" s="91">
        <f t="shared" ref="Q11:Q16" si="2">P11+O11</f>
        <v>64</v>
      </c>
      <c r="R11" s="68">
        <v>32</v>
      </c>
      <c r="S11" s="26">
        <v>32</v>
      </c>
      <c r="T11" s="91">
        <f t="shared" ref="T11:T16" si="3">S11+R11</f>
        <v>64</v>
      </c>
      <c r="U11" s="68"/>
      <c r="V11" s="26"/>
      <c r="W11" s="91">
        <f t="shared" ref="W11:W16" si="4">V11+U11</f>
        <v>0</v>
      </c>
      <c r="X11" s="68">
        <v>128</v>
      </c>
      <c r="Y11" s="36"/>
    </row>
    <row r="12" spans="1:32" ht="12.75" customHeight="1" x14ac:dyDescent="0.25">
      <c r="A12" s="110" t="s">
        <v>165</v>
      </c>
      <c r="B12" s="130" t="s">
        <v>11</v>
      </c>
      <c r="C12" s="29">
        <v>3</v>
      </c>
      <c r="D12" s="24"/>
      <c r="E12" s="126">
        <v>4</v>
      </c>
      <c r="F12" s="1"/>
      <c r="G12" s="27">
        <f t="shared" si="1"/>
        <v>68</v>
      </c>
      <c r="H12" s="72">
        <v>20</v>
      </c>
      <c r="I12" s="72">
        <v>48</v>
      </c>
      <c r="J12" s="57">
        <v>20</v>
      </c>
      <c r="K12" s="57"/>
      <c r="L12" s="57"/>
      <c r="M12" s="57">
        <v>2</v>
      </c>
      <c r="N12" s="88">
        <v>2</v>
      </c>
      <c r="O12" s="66"/>
      <c r="P12" s="1"/>
      <c r="Q12" s="91">
        <f t="shared" si="2"/>
        <v>0</v>
      </c>
      <c r="R12" s="68">
        <v>36</v>
      </c>
      <c r="S12" s="26">
        <v>32</v>
      </c>
      <c r="T12" s="91">
        <f t="shared" si="3"/>
        <v>68</v>
      </c>
      <c r="U12" s="68"/>
      <c r="V12" s="26"/>
      <c r="W12" s="91">
        <f t="shared" si="4"/>
        <v>0</v>
      </c>
      <c r="X12" s="68">
        <v>68</v>
      </c>
      <c r="Y12" s="36"/>
    </row>
    <row r="13" spans="1:32" ht="12" customHeight="1" x14ac:dyDescent="0.25">
      <c r="A13" s="110" t="s">
        <v>166</v>
      </c>
      <c r="B13" s="130" t="s">
        <v>0</v>
      </c>
      <c r="C13" s="29"/>
      <c r="D13" s="1" t="s">
        <v>234</v>
      </c>
      <c r="E13" s="24">
        <v>4</v>
      </c>
      <c r="F13" s="1"/>
      <c r="G13" s="27">
        <f t="shared" si="1"/>
        <v>128</v>
      </c>
      <c r="H13" s="72">
        <v>34</v>
      </c>
      <c r="I13" s="72">
        <v>94</v>
      </c>
      <c r="J13" s="57">
        <v>34</v>
      </c>
      <c r="K13" s="57"/>
      <c r="L13" s="57"/>
      <c r="M13" s="57"/>
      <c r="N13" s="88">
        <v>8</v>
      </c>
      <c r="O13" s="66">
        <v>32</v>
      </c>
      <c r="P13" s="1">
        <v>32</v>
      </c>
      <c r="Q13" s="91">
        <f t="shared" si="2"/>
        <v>64</v>
      </c>
      <c r="R13" s="68">
        <v>32</v>
      </c>
      <c r="S13" s="26">
        <v>32</v>
      </c>
      <c r="T13" s="91">
        <f t="shared" si="3"/>
        <v>64</v>
      </c>
      <c r="U13" s="68"/>
      <c r="V13" s="26"/>
      <c r="W13" s="91">
        <f t="shared" si="4"/>
        <v>0</v>
      </c>
      <c r="X13" s="68">
        <v>128</v>
      </c>
      <c r="Y13" s="36"/>
    </row>
    <row r="14" spans="1:32" ht="11.25" customHeight="1" x14ac:dyDescent="0.25">
      <c r="A14" s="110" t="s">
        <v>167</v>
      </c>
      <c r="B14" s="130" t="s">
        <v>184</v>
      </c>
      <c r="C14" s="29"/>
      <c r="D14" s="24"/>
      <c r="E14" s="126">
        <v>2</v>
      </c>
      <c r="F14" s="1"/>
      <c r="G14" s="27">
        <f t="shared" si="1"/>
        <v>36</v>
      </c>
      <c r="H14" s="72">
        <v>6</v>
      </c>
      <c r="I14" s="72">
        <v>30</v>
      </c>
      <c r="J14" s="57">
        <v>6</v>
      </c>
      <c r="K14" s="57"/>
      <c r="L14" s="57"/>
      <c r="M14" s="57"/>
      <c r="N14" s="88">
        <v>2</v>
      </c>
      <c r="O14" s="66"/>
      <c r="P14" s="1">
        <v>36</v>
      </c>
      <c r="Q14" s="91">
        <f t="shared" si="2"/>
        <v>36</v>
      </c>
      <c r="R14" s="68"/>
      <c r="S14" s="26"/>
      <c r="T14" s="91">
        <f t="shared" si="3"/>
        <v>0</v>
      </c>
      <c r="U14" s="68"/>
      <c r="V14" s="26"/>
      <c r="W14" s="91">
        <f t="shared" si="4"/>
        <v>0</v>
      </c>
      <c r="X14" s="68">
        <v>36</v>
      </c>
      <c r="Y14" s="36"/>
    </row>
    <row r="15" spans="1:32" ht="12" customHeight="1" x14ac:dyDescent="0.25">
      <c r="A15" s="110" t="s">
        <v>183</v>
      </c>
      <c r="B15" s="130" t="s">
        <v>174</v>
      </c>
      <c r="C15" s="29"/>
      <c r="D15" s="24"/>
      <c r="E15" s="126">
        <v>4</v>
      </c>
      <c r="F15" s="1"/>
      <c r="G15" s="27">
        <f t="shared" si="1"/>
        <v>36</v>
      </c>
      <c r="H15" s="72">
        <v>6</v>
      </c>
      <c r="I15" s="72">
        <v>30</v>
      </c>
      <c r="J15" s="57">
        <v>6</v>
      </c>
      <c r="K15" s="57"/>
      <c r="L15" s="57"/>
      <c r="M15" s="57"/>
      <c r="N15" s="88">
        <v>2</v>
      </c>
      <c r="O15" s="66"/>
      <c r="P15" s="1"/>
      <c r="Q15" s="91">
        <f t="shared" si="2"/>
        <v>0</v>
      </c>
      <c r="R15" s="68"/>
      <c r="S15" s="26">
        <v>36</v>
      </c>
      <c r="T15" s="91">
        <f t="shared" si="3"/>
        <v>36</v>
      </c>
      <c r="U15" s="68"/>
      <c r="V15" s="26"/>
      <c r="W15" s="91">
        <f t="shared" si="4"/>
        <v>0</v>
      </c>
      <c r="X15" s="68">
        <v>36</v>
      </c>
      <c r="Y15" s="36"/>
    </row>
    <row r="16" spans="1:32" ht="24.75" customHeight="1" x14ac:dyDescent="0.25">
      <c r="A16" s="110" t="s">
        <v>227</v>
      </c>
      <c r="B16" s="131" t="s">
        <v>221</v>
      </c>
      <c r="C16" s="29"/>
      <c r="D16" s="24"/>
      <c r="E16" s="126">
        <v>3</v>
      </c>
      <c r="F16" s="1"/>
      <c r="G16" s="27">
        <f t="shared" si="1"/>
        <v>36</v>
      </c>
      <c r="H16" s="72">
        <v>6</v>
      </c>
      <c r="I16" s="72">
        <v>30</v>
      </c>
      <c r="J16" s="57">
        <v>6</v>
      </c>
      <c r="K16" s="57"/>
      <c r="L16" s="57"/>
      <c r="M16" s="57"/>
      <c r="N16" s="88">
        <v>2</v>
      </c>
      <c r="O16" s="66"/>
      <c r="P16" s="1"/>
      <c r="Q16" s="91">
        <f t="shared" si="2"/>
        <v>0</v>
      </c>
      <c r="R16" s="68">
        <v>36</v>
      </c>
      <c r="S16" s="26"/>
      <c r="T16" s="91">
        <f t="shared" si="3"/>
        <v>36</v>
      </c>
      <c r="U16" s="68"/>
      <c r="V16" s="26"/>
      <c r="W16" s="91">
        <f t="shared" si="4"/>
        <v>0</v>
      </c>
      <c r="X16" s="68"/>
      <c r="Y16" s="36">
        <v>36</v>
      </c>
    </row>
    <row r="17" spans="1:25" ht="15" customHeight="1" x14ac:dyDescent="0.25">
      <c r="A17" s="108" t="s">
        <v>1</v>
      </c>
      <c r="B17" s="132" t="s">
        <v>10</v>
      </c>
      <c r="C17" s="33">
        <v>5</v>
      </c>
      <c r="D17" s="33">
        <v>0</v>
      </c>
      <c r="E17" s="33">
        <v>10</v>
      </c>
      <c r="F17" s="79">
        <v>3</v>
      </c>
      <c r="G17" s="33">
        <f>G18+G19+G20+G21+G22+G23+G24+G25+G26+G27+G28+G30+G29+G31</f>
        <v>1166</v>
      </c>
      <c r="H17" s="33">
        <f t="shared" ref="H17:Y17" si="5">H18+H19+H20+H21+H22+H23+H24+H25+H26+H27+H28+H30+H29+H31</f>
        <v>266</v>
      </c>
      <c r="I17" s="33">
        <f t="shared" si="5"/>
        <v>878</v>
      </c>
      <c r="J17" s="33">
        <f t="shared" si="5"/>
        <v>266</v>
      </c>
      <c r="K17" s="33">
        <f t="shared" si="5"/>
        <v>0</v>
      </c>
      <c r="L17" s="33">
        <f t="shared" si="5"/>
        <v>0</v>
      </c>
      <c r="M17" s="33">
        <f t="shared" si="5"/>
        <v>44</v>
      </c>
      <c r="N17" s="33">
        <f t="shared" si="5"/>
        <v>48</v>
      </c>
      <c r="O17" s="33">
        <f t="shared" si="5"/>
        <v>266</v>
      </c>
      <c r="P17" s="33">
        <f t="shared" si="5"/>
        <v>520</v>
      </c>
      <c r="Q17" s="33">
        <f t="shared" si="5"/>
        <v>786</v>
      </c>
      <c r="R17" s="33">
        <f t="shared" si="5"/>
        <v>54</v>
      </c>
      <c r="S17" s="33">
        <f t="shared" si="5"/>
        <v>110</v>
      </c>
      <c r="T17" s="33">
        <f t="shared" si="5"/>
        <v>164</v>
      </c>
      <c r="U17" s="33">
        <f t="shared" si="5"/>
        <v>132</v>
      </c>
      <c r="V17" s="33">
        <f t="shared" si="5"/>
        <v>84</v>
      </c>
      <c r="W17" s="33">
        <f t="shared" si="5"/>
        <v>216</v>
      </c>
      <c r="X17" s="33">
        <f t="shared" si="5"/>
        <v>542</v>
      </c>
      <c r="Y17" s="33">
        <f t="shared" si="5"/>
        <v>624</v>
      </c>
    </row>
    <row r="18" spans="1:25" s="17" customFormat="1" ht="15" customHeight="1" x14ac:dyDescent="0.25">
      <c r="A18" s="111" t="s">
        <v>49</v>
      </c>
      <c r="B18" s="133" t="s">
        <v>185</v>
      </c>
      <c r="C18" s="1">
        <v>1</v>
      </c>
      <c r="D18" s="23"/>
      <c r="E18" s="125">
        <v>2</v>
      </c>
      <c r="F18" s="76"/>
      <c r="G18" s="27">
        <f>Q18+T18+W18</f>
        <v>120</v>
      </c>
      <c r="H18" s="28">
        <v>30</v>
      </c>
      <c r="I18" s="28">
        <v>90</v>
      </c>
      <c r="J18" s="77">
        <v>30</v>
      </c>
      <c r="K18" s="77"/>
      <c r="L18" s="77"/>
      <c r="M18" s="77">
        <v>2</v>
      </c>
      <c r="N18" s="65">
        <v>2</v>
      </c>
      <c r="O18" s="67">
        <v>48</v>
      </c>
      <c r="P18" s="23">
        <v>72</v>
      </c>
      <c r="Q18" s="91">
        <f>P18+O18</f>
        <v>120</v>
      </c>
      <c r="R18" s="68"/>
      <c r="S18" s="26"/>
      <c r="T18" s="91">
        <f>S18+R18</f>
        <v>0</v>
      </c>
      <c r="U18" s="68"/>
      <c r="V18" s="26"/>
      <c r="W18" s="91">
        <f>V18+U18</f>
        <v>0</v>
      </c>
      <c r="X18" s="68">
        <v>86</v>
      </c>
      <c r="Y18" s="58">
        <v>34</v>
      </c>
    </row>
    <row r="19" spans="1:25" s="17" customFormat="1" ht="15" customHeight="1" x14ac:dyDescent="0.25">
      <c r="A19" s="111" t="s">
        <v>50</v>
      </c>
      <c r="B19" s="133" t="s">
        <v>186</v>
      </c>
      <c r="C19" s="1">
        <v>1</v>
      </c>
      <c r="D19" s="23"/>
      <c r="E19" s="125">
        <v>2</v>
      </c>
      <c r="F19" s="76"/>
      <c r="G19" s="27">
        <f t="shared" ref="G19:G31" si="6">Q19+T19+W19</f>
        <v>86</v>
      </c>
      <c r="H19" s="28">
        <v>24</v>
      </c>
      <c r="I19" s="28">
        <v>62</v>
      </c>
      <c r="J19" s="77">
        <v>24</v>
      </c>
      <c r="K19" s="77"/>
      <c r="L19" s="77"/>
      <c r="M19" s="77">
        <v>4</v>
      </c>
      <c r="N19" s="65">
        <v>2</v>
      </c>
      <c r="O19" s="67">
        <v>36</v>
      </c>
      <c r="P19" s="23">
        <v>50</v>
      </c>
      <c r="Q19" s="91">
        <f t="shared" ref="Q19:Q29" si="7">P19+O19</f>
        <v>86</v>
      </c>
      <c r="R19" s="68"/>
      <c r="S19" s="26"/>
      <c r="T19" s="91">
        <f t="shared" ref="T19:T29" si="8">S19+R19</f>
        <v>0</v>
      </c>
      <c r="U19" s="68"/>
      <c r="V19" s="26"/>
      <c r="W19" s="91">
        <f t="shared" ref="W19:W29" si="9">V19+U19</f>
        <v>0</v>
      </c>
      <c r="X19" s="68">
        <v>86</v>
      </c>
      <c r="Y19" s="58">
        <v>0</v>
      </c>
    </row>
    <row r="20" spans="1:25" s="17" customFormat="1" ht="24" customHeight="1" x14ac:dyDescent="0.25">
      <c r="A20" s="111" t="s">
        <v>51</v>
      </c>
      <c r="B20" s="134" t="s">
        <v>187</v>
      </c>
      <c r="C20" s="74"/>
      <c r="D20" s="23"/>
      <c r="E20" s="125">
        <v>2</v>
      </c>
      <c r="F20" s="23"/>
      <c r="G20" s="27">
        <f t="shared" si="6"/>
        <v>72</v>
      </c>
      <c r="H20" s="28">
        <v>18</v>
      </c>
      <c r="I20" s="28">
        <v>50</v>
      </c>
      <c r="J20" s="77">
        <v>18</v>
      </c>
      <c r="K20" s="77"/>
      <c r="L20" s="77"/>
      <c r="M20" s="77">
        <v>2</v>
      </c>
      <c r="N20" s="65">
        <v>2</v>
      </c>
      <c r="O20" s="67"/>
      <c r="P20" s="23">
        <v>72</v>
      </c>
      <c r="Q20" s="91">
        <f t="shared" si="7"/>
        <v>72</v>
      </c>
      <c r="R20" s="68"/>
      <c r="S20" s="26"/>
      <c r="T20" s="91">
        <f t="shared" si="8"/>
        <v>0</v>
      </c>
      <c r="U20" s="68"/>
      <c r="V20" s="26"/>
      <c r="W20" s="91">
        <f t="shared" si="9"/>
        <v>0</v>
      </c>
      <c r="X20" s="68">
        <v>72</v>
      </c>
      <c r="Y20" s="58">
        <v>0</v>
      </c>
    </row>
    <row r="21" spans="1:25" s="17" customFormat="1" ht="13.5" customHeight="1" x14ac:dyDescent="0.25">
      <c r="A21" s="111" t="s">
        <v>52</v>
      </c>
      <c r="B21" s="133" t="s">
        <v>188</v>
      </c>
      <c r="C21" s="74">
        <v>1</v>
      </c>
      <c r="D21" s="23"/>
      <c r="E21" s="23"/>
      <c r="F21" s="125">
        <v>2</v>
      </c>
      <c r="G21" s="27">
        <f t="shared" si="6"/>
        <v>86</v>
      </c>
      <c r="H21" s="28">
        <v>26</v>
      </c>
      <c r="I21" s="28">
        <v>50</v>
      </c>
      <c r="J21" s="77">
        <v>26</v>
      </c>
      <c r="K21" s="77"/>
      <c r="L21" s="77"/>
      <c r="M21" s="77">
        <v>4</v>
      </c>
      <c r="N21" s="65">
        <v>6</v>
      </c>
      <c r="O21" s="68">
        <v>38</v>
      </c>
      <c r="P21" s="26">
        <v>48</v>
      </c>
      <c r="Q21" s="91">
        <f t="shared" si="7"/>
        <v>86</v>
      </c>
      <c r="R21" s="68"/>
      <c r="S21" s="26"/>
      <c r="T21" s="91">
        <f t="shared" si="8"/>
        <v>0</v>
      </c>
      <c r="U21" s="68"/>
      <c r="V21" s="26"/>
      <c r="W21" s="91">
        <f t="shared" si="9"/>
        <v>0</v>
      </c>
      <c r="X21" s="68">
        <v>86</v>
      </c>
      <c r="Y21" s="58">
        <v>0</v>
      </c>
    </row>
    <row r="22" spans="1:25" s="17" customFormat="1" ht="25.5" customHeight="1" x14ac:dyDescent="0.25">
      <c r="A22" s="111" t="s">
        <v>53</v>
      </c>
      <c r="B22" s="134" t="s">
        <v>216</v>
      </c>
      <c r="C22" s="74">
        <v>3</v>
      </c>
      <c r="D22" s="23"/>
      <c r="E22" s="23"/>
      <c r="F22" s="125">
        <v>4</v>
      </c>
      <c r="G22" s="27">
        <f t="shared" si="6"/>
        <v>116</v>
      </c>
      <c r="H22" s="28">
        <v>28</v>
      </c>
      <c r="I22" s="28">
        <v>86</v>
      </c>
      <c r="J22" s="77">
        <v>28</v>
      </c>
      <c r="K22" s="77"/>
      <c r="L22" s="77"/>
      <c r="M22" s="77">
        <v>4</v>
      </c>
      <c r="N22" s="65">
        <v>6</v>
      </c>
      <c r="O22" s="67"/>
      <c r="P22" s="23"/>
      <c r="Q22" s="91">
        <f t="shared" si="7"/>
        <v>0</v>
      </c>
      <c r="R22" s="68">
        <v>54</v>
      </c>
      <c r="S22" s="26">
        <v>62</v>
      </c>
      <c r="T22" s="91">
        <f t="shared" si="8"/>
        <v>116</v>
      </c>
      <c r="U22" s="26"/>
      <c r="V22" s="26"/>
      <c r="W22" s="91">
        <f t="shared" si="9"/>
        <v>0</v>
      </c>
      <c r="X22" s="68">
        <v>116</v>
      </c>
      <c r="Y22" s="58"/>
    </row>
    <row r="23" spans="1:25" s="17" customFormat="1" ht="25.5" customHeight="1" x14ac:dyDescent="0.25">
      <c r="A23" s="111" t="s">
        <v>54</v>
      </c>
      <c r="B23" s="134" t="s">
        <v>190</v>
      </c>
      <c r="C23" s="74"/>
      <c r="D23" s="23"/>
      <c r="E23" s="125">
        <v>5</v>
      </c>
      <c r="F23" s="23"/>
      <c r="G23" s="27">
        <f t="shared" si="6"/>
        <v>48</v>
      </c>
      <c r="H23" s="28">
        <v>8</v>
      </c>
      <c r="I23" s="28">
        <v>40</v>
      </c>
      <c r="J23" s="77">
        <v>8</v>
      </c>
      <c r="K23" s="77"/>
      <c r="L23" s="77"/>
      <c r="M23" s="77">
        <v>2</v>
      </c>
      <c r="N23" s="65">
        <v>2</v>
      </c>
      <c r="O23" s="67"/>
      <c r="P23" s="23"/>
      <c r="Q23" s="91">
        <f t="shared" si="7"/>
        <v>0</v>
      </c>
      <c r="R23" s="68"/>
      <c r="S23" s="26"/>
      <c r="T23" s="91">
        <f t="shared" si="8"/>
        <v>0</v>
      </c>
      <c r="U23" s="26">
        <v>48</v>
      </c>
      <c r="V23" s="26"/>
      <c r="W23" s="91">
        <f t="shared" si="9"/>
        <v>48</v>
      </c>
      <c r="X23" s="68">
        <v>48</v>
      </c>
      <c r="Y23" s="58"/>
    </row>
    <row r="24" spans="1:25" s="16" customFormat="1" ht="14.25" customHeight="1" x14ac:dyDescent="0.25">
      <c r="A24" s="111" t="s">
        <v>189</v>
      </c>
      <c r="B24" s="133" t="s">
        <v>2</v>
      </c>
      <c r="C24" s="75"/>
      <c r="D24" s="23"/>
      <c r="E24" s="125">
        <v>6</v>
      </c>
      <c r="F24" s="76"/>
      <c r="G24" s="27">
        <f t="shared" si="6"/>
        <v>48</v>
      </c>
      <c r="H24" s="28">
        <v>8</v>
      </c>
      <c r="I24" s="28">
        <v>40</v>
      </c>
      <c r="J24" s="77">
        <v>8</v>
      </c>
      <c r="K24" s="77"/>
      <c r="L24" s="77"/>
      <c r="M24" s="77">
        <v>2</v>
      </c>
      <c r="N24" s="65">
        <v>2</v>
      </c>
      <c r="O24" s="67"/>
      <c r="P24" s="23"/>
      <c r="Q24" s="91">
        <f t="shared" si="7"/>
        <v>0</v>
      </c>
      <c r="R24" s="68"/>
      <c r="S24" s="26"/>
      <c r="T24" s="91">
        <f t="shared" si="8"/>
        <v>0</v>
      </c>
      <c r="U24" s="68"/>
      <c r="V24" s="68">
        <v>48</v>
      </c>
      <c r="W24" s="91">
        <f t="shared" si="9"/>
        <v>48</v>
      </c>
      <c r="X24" s="68">
        <v>48</v>
      </c>
      <c r="Y24" s="58">
        <v>0</v>
      </c>
    </row>
    <row r="25" spans="1:25" s="16" customFormat="1" ht="14.25" customHeight="1" x14ac:dyDescent="0.25">
      <c r="A25" s="111" t="s">
        <v>222</v>
      </c>
      <c r="B25" s="135" t="s">
        <v>214</v>
      </c>
      <c r="C25" s="75"/>
      <c r="D25" s="23"/>
      <c r="E25" s="125">
        <v>2</v>
      </c>
      <c r="F25" s="76"/>
      <c r="G25" s="27">
        <f t="shared" si="6"/>
        <v>48</v>
      </c>
      <c r="H25" s="28">
        <v>8</v>
      </c>
      <c r="I25" s="28">
        <v>40</v>
      </c>
      <c r="J25" s="77">
        <v>8</v>
      </c>
      <c r="K25" s="77"/>
      <c r="L25" s="80"/>
      <c r="M25" s="80">
        <v>2</v>
      </c>
      <c r="N25" s="93">
        <v>2</v>
      </c>
      <c r="O25" s="67"/>
      <c r="P25" s="23">
        <v>48</v>
      </c>
      <c r="Q25" s="91">
        <f t="shared" si="7"/>
        <v>48</v>
      </c>
      <c r="R25" s="68"/>
      <c r="S25" s="26"/>
      <c r="T25" s="91">
        <f t="shared" si="8"/>
        <v>0</v>
      </c>
      <c r="U25" s="68"/>
      <c r="V25" s="26"/>
      <c r="W25" s="91">
        <f t="shared" si="9"/>
        <v>0</v>
      </c>
      <c r="X25" s="105"/>
      <c r="Y25" s="58">
        <v>48</v>
      </c>
    </row>
    <row r="26" spans="1:25" s="16" customFormat="1" ht="14.25" customHeight="1" x14ac:dyDescent="0.25">
      <c r="A26" s="111" t="s">
        <v>223</v>
      </c>
      <c r="B26" s="135" t="s">
        <v>212</v>
      </c>
      <c r="C26" s="75"/>
      <c r="D26" s="23"/>
      <c r="E26" s="125">
        <v>4</v>
      </c>
      <c r="F26" s="76"/>
      <c r="G26" s="27">
        <f t="shared" si="6"/>
        <v>48</v>
      </c>
      <c r="H26" s="28">
        <v>8</v>
      </c>
      <c r="I26" s="28">
        <v>40</v>
      </c>
      <c r="J26" s="77">
        <v>8</v>
      </c>
      <c r="K26" s="77"/>
      <c r="L26" s="80"/>
      <c r="M26" s="80">
        <v>2</v>
      </c>
      <c r="N26" s="93">
        <v>2</v>
      </c>
      <c r="O26" s="67"/>
      <c r="P26" s="23"/>
      <c r="Q26" s="91">
        <f t="shared" si="7"/>
        <v>0</v>
      </c>
      <c r="R26" s="68"/>
      <c r="S26" s="26">
        <v>48</v>
      </c>
      <c r="T26" s="91">
        <f t="shared" si="8"/>
        <v>48</v>
      </c>
      <c r="U26" s="68"/>
      <c r="V26" s="26"/>
      <c r="W26" s="106">
        <f t="shared" si="9"/>
        <v>0</v>
      </c>
      <c r="X26" s="105"/>
      <c r="Y26" s="58">
        <v>48</v>
      </c>
    </row>
    <row r="27" spans="1:25" s="16" customFormat="1" ht="12" customHeight="1" x14ac:dyDescent="0.25">
      <c r="A27" s="111" t="s">
        <v>224</v>
      </c>
      <c r="B27" s="135" t="s">
        <v>213</v>
      </c>
      <c r="C27" s="75"/>
      <c r="D27" s="23"/>
      <c r="E27" s="125">
        <v>5</v>
      </c>
      <c r="F27" s="76"/>
      <c r="G27" s="27">
        <f t="shared" si="6"/>
        <v>48</v>
      </c>
      <c r="H27" s="28">
        <v>8</v>
      </c>
      <c r="I27" s="28">
        <v>34</v>
      </c>
      <c r="J27" s="77">
        <v>8</v>
      </c>
      <c r="K27" s="77"/>
      <c r="L27" s="80"/>
      <c r="M27" s="80">
        <v>2</v>
      </c>
      <c r="N27" s="93">
        <v>2</v>
      </c>
      <c r="O27" s="67"/>
      <c r="P27" s="23"/>
      <c r="Q27" s="91">
        <f t="shared" si="7"/>
        <v>0</v>
      </c>
      <c r="R27" s="68"/>
      <c r="S27" s="26"/>
      <c r="T27" s="91">
        <f t="shared" si="8"/>
        <v>0</v>
      </c>
      <c r="U27" s="68">
        <v>48</v>
      </c>
      <c r="V27" s="26"/>
      <c r="W27" s="106">
        <f t="shared" si="9"/>
        <v>48</v>
      </c>
      <c r="X27" s="105"/>
      <c r="Y27" s="58">
        <v>48</v>
      </c>
    </row>
    <row r="28" spans="1:25" s="16" customFormat="1" ht="14.25" customHeight="1" x14ac:dyDescent="0.25">
      <c r="A28" s="111" t="s">
        <v>225</v>
      </c>
      <c r="B28" s="135" t="s">
        <v>217</v>
      </c>
      <c r="C28" s="75">
        <v>5</v>
      </c>
      <c r="D28" s="23"/>
      <c r="E28" s="125">
        <v>6</v>
      </c>
      <c r="F28" s="76"/>
      <c r="G28" s="27">
        <f t="shared" si="6"/>
        <v>72</v>
      </c>
      <c r="H28" s="28">
        <v>12</v>
      </c>
      <c r="I28" s="28">
        <v>60</v>
      </c>
      <c r="J28" s="77">
        <v>12</v>
      </c>
      <c r="K28" s="77"/>
      <c r="L28" s="80"/>
      <c r="M28" s="80">
        <v>4</v>
      </c>
      <c r="N28" s="93">
        <v>2</v>
      </c>
      <c r="O28" s="67"/>
      <c r="P28" s="23"/>
      <c r="Q28" s="91">
        <f t="shared" si="7"/>
        <v>0</v>
      </c>
      <c r="R28" s="68"/>
      <c r="S28" s="26"/>
      <c r="T28" s="91">
        <f t="shared" si="8"/>
        <v>0</v>
      </c>
      <c r="U28" s="68">
        <v>36</v>
      </c>
      <c r="V28" s="26">
        <v>36</v>
      </c>
      <c r="W28" s="106">
        <f t="shared" si="9"/>
        <v>72</v>
      </c>
      <c r="X28" s="105"/>
      <c r="Y28" s="58">
        <v>72</v>
      </c>
    </row>
    <row r="29" spans="1:25" s="16" customFormat="1" ht="24.75" customHeight="1" x14ac:dyDescent="0.25">
      <c r="A29" s="111" t="s">
        <v>226</v>
      </c>
      <c r="B29" s="136" t="s">
        <v>218</v>
      </c>
      <c r="C29" s="75"/>
      <c r="D29" s="23"/>
      <c r="E29" s="125">
        <v>2</v>
      </c>
      <c r="F29" s="76"/>
      <c r="G29" s="27">
        <f t="shared" si="6"/>
        <v>36</v>
      </c>
      <c r="H29" s="28">
        <v>6</v>
      </c>
      <c r="I29" s="28">
        <v>30</v>
      </c>
      <c r="J29" s="77">
        <v>6</v>
      </c>
      <c r="K29" s="77"/>
      <c r="L29" s="80"/>
      <c r="M29" s="80">
        <v>2</v>
      </c>
      <c r="N29" s="93">
        <v>2</v>
      </c>
      <c r="O29" s="67"/>
      <c r="P29" s="23">
        <v>36</v>
      </c>
      <c r="Q29" s="91">
        <f t="shared" si="7"/>
        <v>36</v>
      </c>
      <c r="R29" s="68"/>
      <c r="S29" s="26"/>
      <c r="T29" s="91">
        <f t="shared" si="8"/>
        <v>0</v>
      </c>
      <c r="U29" s="68"/>
      <c r="V29" s="26"/>
      <c r="W29" s="106">
        <f t="shared" si="9"/>
        <v>0</v>
      </c>
      <c r="X29" s="105"/>
      <c r="Y29" s="58">
        <v>36</v>
      </c>
    </row>
    <row r="30" spans="1:25" s="16" customFormat="1" ht="23.25" customHeight="1" x14ac:dyDescent="0.25">
      <c r="A30" s="111" t="s">
        <v>229</v>
      </c>
      <c r="B30" s="137" t="s">
        <v>231</v>
      </c>
      <c r="C30" s="75"/>
      <c r="D30" s="23"/>
      <c r="E30" s="124">
        <v>1</v>
      </c>
      <c r="F30" s="127">
        <v>2</v>
      </c>
      <c r="G30" s="27">
        <f t="shared" si="6"/>
        <v>186</v>
      </c>
      <c r="H30" s="73">
        <v>46</v>
      </c>
      <c r="I30" s="73">
        <v>140</v>
      </c>
      <c r="J30" s="22">
        <v>46</v>
      </c>
      <c r="K30" s="22"/>
      <c r="L30" s="22"/>
      <c r="M30" s="22">
        <v>6</v>
      </c>
      <c r="N30" s="65">
        <v>8</v>
      </c>
      <c r="O30" s="67">
        <v>72</v>
      </c>
      <c r="P30" s="23">
        <v>114</v>
      </c>
      <c r="Q30" s="91">
        <f>P30+O30</f>
        <v>186</v>
      </c>
      <c r="R30" s="68"/>
      <c r="S30" s="26"/>
      <c r="T30" s="91">
        <f>S30+R30</f>
        <v>0</v>
      </c>
      <c r="U30" s="68"/>
      <c r="V30" s="26"/>
      <c r="W30" s="91">
        <f>V30+U30</f>
        <v>0</v>
      </c>
      <c r="X30" s="68">
        <v>0</v>
      </c>
      <c r="Y30" s="58">
        <v>186</v>
      </c>
    </row>
    <row r="31" spans="1:25" s="16" customFormat="1" ht="15" customHeight="1" x14ac:dyDescent="0.25">
      <c r="A31" s="111" t="s">
        <v>230</v>
      </c>
      <c r="B31" s="137" t="s">
        <v>238</v>
      </c>
      <c r="C31" s="75"/>
      <c r="D31" s="23"/>
      <c r="E31" s="124">
        <v>1</v>
      </c>
      <c r="F31" s="127">
        <v>2</v>
      </c>
      <c r="G31" s="27">
        <f t="shared" si="6"/>
        <v>152</v>
      </c>
      <c r="H31" s="73">
        <v>36</v>
      </c>
      <c r="I31" s="73">
        <v>116</v>
      </c>
      <c r="J31" s="22">
        <v>36</v>
      </c>
      <c r="K31" s="22"/>
      <c r="L31" s="22"/>
      <c r="M31" s="22">
        <v>6</v>
      </c>
      <c r="N31" s="65">
        <v>8</v>
      </c>
      <c r="O31" s="67">
        <v>72</v>
      </c>
      <c r="P31" s="23">
        <v>80</v>
      </c>
      <c r="Q31" s="91">
        <f>P31+O31</f>
        <v>152</v>
      </c>
      <c r="R31" s="68"/>
      <c r="S31" s="26"/>
      <c r="T31" s="91">
        <f t="shared" ref="T31" si="10">S31+R31</f>
        <v>0</v>
      </c>
      <c r="U31" s="68"/>
      <c r="V31" s="26"/>
      <c r="W31" s="91">
        <f t="shared" ref="W31" si="11">V31+U31</f>
        <v>0</v>
      </c>
      <c r="X31" s="68"/>
      <c r="Y31" s="58">
        <v>152</v>
      </c>
    </row>
    <row r="32" spans="1:25" ht="15" customHeight="1" x14ac:dyDescent="0.25">
      <c r="A32" s="112" t="s">
        <v>3</v>
      </c>
      <c r="B32" s="138" t="s">
        <v>4</v>
      </c>
      <c r="C32" s="55">
        <f>C33</f>
        <v>12</v>
      </c>
      <c r="D32" s="55">
        <f t="shared" ref="D32:F32" si="12">D33</f>
        <v>0</v>
      </c>
      <c r="E32" s="55">
        <f t="shared" si="12"/>
        <v>11</v>
      </c>
      <c r="F32" s="55">
        <f t="shared" si="12"/>
        <v>11</v>
      </c>
      <c r="G32" s="31">
        <f>G33</f>
        <v>2602</v>
      </c>
      <c r="H32" s="31">
        <f t="shared" ref="H32:Y32" si="13">H33</f>
        <v>1130</v>
      </c>
      <c r="I32" s="31">
        <f t="shared" si="13"/>
        <v>1186</v>
      </c>
      <c r="J32" s="31">
        <f t="shared" si="13"/>
        <v>338</v>
      </c>
      <c r="K32" s="31">
        <f t="shared" si="13"/>
        <v>1044</v>
      </c>
      <c r="L32" s="31">
        <f t="shared" si="13"/>
        <v>40</v>
      </c>
      <c r="M32" s="31">
        <f t="shared" si="13"/>
        <v>56</v>
      </c>
      <c r="N32" s="94">
        <f t="shared" si="13"/>
        <v>96</v>
      </c>
      <c r="O32" s="92">
        <f t="shared" si="13"/>
        <v>234</v>
      </c>
      <c r="P32" s="31">
        <f t="shared" si="13"/>
        <v>244</v>
      </c>
      <c r="Q32" s="94">
        <f t="shared" si="13"/>
        <v>478</v>
      </c>
      <c r="R32" s="92">
        <f t="shared" si="13"/>
        <v>422</v>
      </c>
      <c r="S32" s="31">
        <f t="shared" si="13"/>
        <v>658</v>
      </c>
      <c r="T32" s="94">
        <f t="shared" si="13"/>
        <v>1080</v>
      </c>
      <c r="U32" s="92">
        <f t="shared" si="13"/>
        <v>480</v>
      </c>
      <c r="V32" s="31">
        <f t="shared" si="13"/>
        <v>564</v>
      </c>
      <c r="W32" s="94">
        <f t="shared" si="13"/>
        <v>1044</v>
      </c>
      <c r="X32" s="92">
        <f t="shared" si="13"/>
        <v>1966</v>
      </c>
      <c r="Y32" s="31">
        <f t="shared" si="13"/>
        <v>636</v>
      </c>
    </row>
    <row r="33" spans="1:30" ht="15" customHeight="1" x14ac:dyDescent="0.25">
      <c r="A33" s="112" t="s">
        <v>5</v>
      </c>
      <c r="B33" s="138" t="s">
        <v>6</v>
      </c>
      <c r="C33" s="55">
        <f>C34+C41+C48+C54</f>
        <v>12</v>
      </c>
      <c r="D33" s="55">
        <f t="shared" ref="D33:F33" si="14">D34+D41+D48+D54</f>
        <v>0</v>
      </c>
      <c r="E33" s="55">
        <f t="shared" si="14"/>
        <v>11</v>
      </c>
      <c r="F33" s="55">
        <f t="shared" si="14"/>
        <v>11</v>
      </c>
      <c r="G33" s="31">
        <f>G34+G41+G54+G48</f>
        <v>2602</v>
      </c>
      <c r="H33" s="31">
        <f t="shared" ref="H33:Y33" si="15">H34+H41+H54+H48</f>
        <v>1130</v>
      </c>
      <c r="I33" s="31">
        <f t="shared" si="15"/>
        <v>1186</v>
      </c>
      <c r="J33" s="31">
        <f t="shared" si="15"/>
        <v>338</v>
      </c>
      <c r="K33" s="31">
        <f t="shared" si="15"/>
        <v>1044</v>
      </c>
      <c r="L33" s="31">
        <f t="shared" si="15"/>
        <v>40</v>
      </c>
      <c r="M33" s="31">
        <f t="shared" si="15"/>
        <v>56</v>
      </c>
      <c r="N33" s="31">
        <f t="shared" si="15"/>
        <v>96</v>
      </c>
      <c r="O33" s="31">
        <f t="shared" si="15"/>
        <v>234</v>
      </c>
      <c r="P33" s="31">
        <f t="shared" si="15"/>
        <v>244</v>
      </c>
      <c r="Q33" s="31">
        <f t="shared" si="15"/>
        <v>478</v>
      </c>
      <c r="R33" s="31">
        <f t="shared" si="15"/>
        <v>422</v>
      </c>
      <c r="S33" s="31">
        <f t="shared" si="15"/>
        <v>658</v>
      </c>
      <c r="T33" s="31">
        <f t="shared" si="15"/>
        <v>1080</v>
      </c>
      <c r="U33" s="31">
        <f t="shared" si="15"/>
        <v>480</v>
      </c>
      <c r="V33" s="31">
        <f t="shared" si="15"/>
        <v>564</v>
      </c>
      <c r="W33" s="31">
        <f t="shared" si="15"/>
        <v>1044</v>
      </c>
      <c r="X33" s="31">
        <f t="shared" si="15"/>
        <v>1966</v>
      </c>
      <c r="Y33" s="31">
        <f t="shared" si="15"/>
        <v>636</v>
      </c>
    </row>
    <row r="34" spans="1:30" ht="25.5" customHeight="1" x14ac:dyDescent="0.25">
      <c r="A34" s="113" t="s">
        <v>7</v>
      </c>
      <c r="B34" s="114" t="s">
        <v>192</v>
      </c>
      <c r="C34" s="121">
        <v>5</v>
      </c>
      <c r="D34" s="122">
        <v>0</v>
      </c>
      <c r="E34" s="122">
        <v>2</v>
      </c>
      <c r="F34" s="30">
        <v>4</v>
      </c>
      <c r="G34" s="63">
        <f t="shared" ref="G34:Y34" si="16">G35+G38+G39+G36+G37+G40</f>
        <v>720</v>
      </c>
      <c r="H34" s="63">
        <f t="shared" si="16"/>
        <v>300</v>
      </c>
      <c r="I34" s="63">
        <f t="shared" si="16"/>
        <v>390</v>
      </c>
      <c r="J34" s="63">
        <f t="shared" si="16"/>
        <v>156</v>
      </c>
      <c r="K34" s="63">
        <f t="shared" si="16"/>
        <v>144</v>
      </c>
      <c r="L34" s="63">
        <f t="shared" si="16"/>
        <v>20</v>
      </c>
      <c r="M34" s="63">
        <f t="shared" si="16"/>
        <v>18</v>
      </c>
      <c r="N34" s="63">
        <f t="shared" si="16"/>
        <v>24</v>
      </c>
      <c r="O34" s="63">
        <f t="shared" si="16"/>
        <v>234</v>
      </c>
      <c r="P34" s="63">
        <f t="shared" si="16"/>
        <v>244</v>
      </c>
      <c r="Q34" s="63">
        <f t="shared" si="16"/>
        <v>478</v>
      </c>
      <c r="R34" s="63">
        <f t="shared" si="16"/>
        <v>242</v>
      </c>
      <c r="S34" s="63">
        <f t="shared" si="16"/>
        <v>0</v>
      </c>
      <c r="T34" s="63">
        <f t="shared" si="16"/>
        <v>242</v>
      </c>
      <c r="U34" s="63">
        <f t="shared" si="16"/>
        <v>0</v>
      </c>
      <c r="V34" s="63">
        <f t="shared" si="16"/>
        <v>0</v>
      </c>
      <c r="W34" s="63">
        <f t="shared" si="16"/>
        <v>0</v>
      </c>
      <c r="X34" s="63">
        <f t="shared" si="16"/>
        <v>714</v>
      </c>
      <c r="Y34" s="63">
        <f t="shared" si="16"/>
        <v>6</v>
      </c>
    </row>
    <row r="35" spans="1:30" ht="23.25" customHeight="1" x14ac:dyDescent="0.25">
      <c r="A35" s="115" t="s">
        <v>55</v>
      </c>
      <c r="B35" s="139" t="s">
        <v>209</v>
      </c>
      <c r="C35" s="74">
        <v>1</v>
      </c>
      <c r="D35" s="23"/>
      <c r="E35" s="23"/>
      <c r="F35" s="125">
        <v>2</v>
      </c>
      <c r="G35" s="21">
        <f>Q35+T35+W35</f>
        <v>190</v>
      </c>
      <c r="H35" s="73">
        <v>66</v>
      </c>
      <c r="I35" s="73">
        <v>100</v>
      </c>
      <c r="J35" s="22">
        <v>66</v>
      </c>
      <c r="K35" s="22"/>
      <c r="L35" s="22"/>
      <c r="M35" s="22">
        <v>6</v>
      </c>
      <c r="N35" s="65">
        <v>6</v>
      </c>
      <c r="O35" s="67">
        <v>104</v>
      </c>
      <c r="P35" s="23">
        <v>86</v>
      </c>
      <c r="Q35" s="91">
        <f t="shared" ref="Q35" si="17">P35+O35</f>
        <v>190</v>
      </c>
      <c r="R35" s="23"/>
      <c r="S35" s="68"/>
      <c r="T35" s="91">
        <f t="shared" ref="T35" si="18">S35+R35</f>
        <v>0</v>
      </c>
      <c r="U35" s="68"/>
      <c r="V35" s="26"/>
      <c r="W35" s="91">
        <f t="shared" ref="W35" si="19">V35+U35</f>
        <v>0</v>
      </c>
      <c r="X35" s="68">
        <v>190</v>
      </c>
      <c r="Y35" s="58"/>
      <c r="Z35" s="53"/>
      <c r="AA35" s="53"/>
      <c r="AB35" s="53"/>
    </row>
    <row r="36" spans="1:30" ht="24" customHeight="1" x14ac:dyDescent="0.25">
      <c r="A36" s="115" t="s">
        <v>170</v>
      </c>
      <c r="B36" s="139" t="s">
        <v>215</v>
      </c>
      <c r="C36" s="29">
        <v>1.2</v>
      </c>
      <c r="D36" s="24"/>
      <c r="E36" s="24"/>
      <c r="F36" s="125">
        <v>3</v>
      </c>
      <c r="G36" s="21">
        <f t="shared" ref="G36:G40" si="20">Q36+T36+W36</f>
        <v>264</v>
      </c>
      <c r="H36" s="28">
        <v>64</v>
      </c>
      <c r="I36" s="28">
        <v>200</v>
      </c>
      <c r="J36" s="77">
        <v>64</v>
      </c>
      <c r="K36" s="22"/>
      <c r="L36" s="22">
        <v>20</v>
      </c>
      <c r="M36" s="22">
        <v>6</v>
      </c>
      <c r="N36" s="65">
        <v>6</v>
      </c>
      <c r="O36" s="67">
        <v>94</v>
      </c>
      <c r="P36" s="23">
        <v>86</v>
      </c>
      <c r="Q36" s="91">
        <f>P36+O36</f>
        <v>180</v>
      </c>
      <c r="R36" s="23">
        <v>84</v>
      </c>
      <c r="S36" s="68"/>
      <c r="T36" s="91">
        <f>S36+R36</f>
        <v>84</v>
      </c>
      <c r="U36" s="68"/>
      <c r="V36" s="26"/>
      <c r="W36" s="91">
        <f>V36+U36</f>
        <v>0</v>
      </c>
      <c r="X36" s="68">
        <v>264</v>
      </c>
      <c r="Y36" s="58"/>
      <c r="Z36" s="53"/>
      <c r="AA36" s="53"/>
      <c r="AB36" s="53"/>
    </row>
    <row r="37" spans="1:30" ht="24.75" customHeight="1" x14ac:dyDescent="0.25">
      <c r="A37" s="115" t="s">
        <v>207</v>
      </c>
      <c r="B37" s="134" t="s">
        <v>193</v>
      </c>
      <c r="C37" s="29">
        <v>1.2</v>
      </c>
      <c r="D37" s="24"/>
      <c r="E37" s="24"/>
      <c r="F37" s="125">
        <v>3</v>
      </c>
      <c r="G37" s="21">
        <f t="shared" si="20"/>
        <v>116</v>
      </c>
      <c r="H37" s="73">
        <v>26</v>
      </c>
      <c r="I37" s="73">
        <v>90</v>
      </c>
      <c r="J37" s="22">
        <v>26</v>
      </c>
      <c r="K37" s="22"/>
      <c r="L37" s="22"/>
      <c r="M37" s="22">
        <v>6</v>
      </c>
      <c r="N37" s="65">
        <v>6</v>
      </c>
      <c r="O37" s="68">
        <v>36</v>
      </c>
      <c r="P37" s="68">
        <v>36</v>
      </c>
      <c r="Q37" s="91">
        <f t="shared" ref="Q37" si="21">P37+O37</f>
        <v>72</v>
      </c>
      <c r="R37" s="68">
        <v>44</v>
      </c>
      <c r="S37" s="68"/>
      <c r="T37" s="91">
        <f t="shared" ref="T37:T40" si="22">S37+R37</f>
        <v>44</v>
      </c>
      <c r="U37" s="68"/>
      <c r="V37" s="26"/>
      <c r="W37" s="91">
        <f t="shared" ref="W37:W40" si="23">V37+U37</f>
        <v>0</v>
      </c>
      <c r="X37" s="68">
        <v>116</v>
      </c>
      <c r="Y37" s="58"/>
      <c r="Z37" s="53"/>
      <c r="AA37" s="53"/>
      <c r="AB37" s="53"/>
    </row>
    <row r="38" spans="1:30" ht="12.75" customHeight="1" x14ac:dyDescent="0.25">
      <c r="A38" s="116" t="s">
        <v>56</v>
      </c>
      <c r="B38" s="133" t="s">
        <v>150</v>
      </c>
      <c r="C38" s="29"/>
      <c r="D38" s="24"/>
      <c r="E38" s="126">
        <v>2</v>
      </c>
      <c r="F38" s="23"/>
      <c r="G38" s="21">
        <f t="shared" si="20"/>
        <v>36</v>
      </c>
      <c r="H38" s="73">
        <v>36</v>
      </c>
      <c r="I38" s="73"/>
      <c r="J38" s="22"/>
      <c r="K38" s="22">
        <f>Q38+T38+W38</f>
        <v>36</v>
      </c>
      <c r="L38" s="22"/>
      <c r="M38" s="22"/>
      <c r="N38" s="59"/>
      <c r="O38" s="95"/>
      <c r="P38" s="24">
        <v>36</v>
      </c>
      <c r="Q38" s="91">
        <f t="shared" ref="Q38:Q40" si="24">P38+O38</f>
        <v>36</v>
      </c>
      <c r="R38" s="68"/>
      <c r="S38" s="68"/>
      <c r="T38" s="91">
        <f t="shared" si="22"/>
        <v>0</v>
      </c>
      <c r="U38" s="68"/>
      <c r="V38" s="26"/>
      <c r="W38" s="91">
        <f t="shared" si="23"/>
        <v>0</v>
      </c>
      <c r="X38" s="98">
        <v>36</v>
      </c>
      <c r="Y38" s="78">
        <v>0</v>
      </c>
      <c r="Z38" s="54"/>
      <c r="AA38" s="54"/>
      <c r="AB38" s="54"/>
      <c r="AC38" s="54"/>
    </row>
    <row r="39" spans="1:30" ht="14.25" customHeight="1" x14ac:dyDescent="0.25">
      <c r="A39" s="117" t="s">
        <v>152</v>
      </c>
      <c r="B39" s="133" t="s">
        <v>34</v>
      </c>
      <c r="C39" s="29"/>
      <c r="D39" s="24"/>
      <c r="E39" s="126">
        <v>3</v>
      </c>
      <c r="F39" s="23"/>
      <c r="G39" s="21">
        <f t="shared" si="20"/>
        <v>108</v>
      </c>
      <c r="H39" s="73">
        <v>108</v>
      </c>
      <c r="I39" s="73"/>
      <c r="J39" s="22"/>
      <c r="K39" s="22">
        <f>Q39+T39+W39</f>
        <v>108</v>
      </c>
      <c r="L39" s="22"/>
      <c r="M39" s="22"/>
      <c r="N39" s="59"/>
      <c r="O39" s="95"/>
      <c r="P39" s="24"/>
      <c r="Q39" s="91">
        <f>P39+O39</f>
        <v>0</v>
      </c>
      <c r="R39" s="68">
        <v>108</v>
      </c>
      <c r="S39" s="68"/>
      <c r="T39" s="91">
        <f t="shared" si="22"/>
        <v>108</v>
      </c>
      <c r="U39" s="68"/>
      <c r="V39" s="26"/>
      <c r="W39" s="91">
        <f t="shared" si="23"/>
        <v>0</v>
      </c>
      <c r="X39" s="98">
        <v>108</v>
      </c>
      <c r="Y39" s="60"/>
      <c r="Z39" s="54"/>
      <c r="AA39" s="54"/>
      <c r="AB39" s="54"/>
      <c r="AC39" s="54"/>
    </row>
    <row r="40" spans="1:30" ht="12.75" customHeight="1" x14ac:dyDescent="0.25">
      <c r="A40" s="116" t="s">
        <v>172</v>
      </c>
      <c r="B40" s="133" t="s">
        <v>171</v>
      </c>
      <c r="C40" s="29"/>
      <c r="D40" s="24"/>
      <c r="E40" s="24"/>
      <c r="F40" s="125">
        <v>3</v>
      </c>
      <c r="G40" s="21">
        <f t="shared" si="20"/>
        <v>6</v>
      </c>
      <c r="H40" s="73"/>
      <c r="I40" s="73"/>
      <c r="J40" s="22"/>
      <c r="K40" s="22"/>
      <c r="L40" s="22"/>
      <c r="M40" s="22"/>
      <c r="N40" s="58">
        <v>6</v>
      </c>
      <c r="O40" s="96"/>
      <c r="P40" s="24"/>
      <c r="Q40" s="91">
        <f t="shared" si="24"/>
        <v>0</v>
      </c>
      <c r="R40" s="68">
        <v>6</v>
      </c>
      <c r="S40" s="68"/>
      <c r="T40" s="91">
        <f t="shared" si="22"/>
        <v>6</v>
      </c>
      <c r="U40" s="68"/>
      <c r="V40" s="26"/>
      <c r="W40" s="91">
        <f t="shared" si="23"/>
        <v>0</v>
      </c>
      <c r="X40" s="98"/>
      <c r="Y40" s="60">
        <v>6</v>
      </c>
      <c r="Z40" s="54"/>
      <c r="AA40" s="54"/>
      <c r="AB40" s="54"/>
      <c r="AC40" s="54"/>
    </row>
    <row r="41" spans="1:30" ht="37.5" customHeight="1" x14ac:dyDescent="0.25">
      <c r="A41" s="118" t="s">
        <v>8</v>
      </c>
      <c r="B41" s="114" t="s">
        <v>206</v>
      </c>
      <c r="C41" s="33">
        <v>3</v>
      </c>
      <c r="D41" s="33">
        <v>0</v>
      </c>
      <c r="E41" s="33">
        <v>5</v>
      </c>
      <c r="F41" s="30">
        <v>1</v>
      </c>
      <c r="G41" s="63">
        <f>G42+G43+G45+G46+G44+G47</f>
        <v>592</v>
      </c>
      <c r="H41" s="63">
        <f t="shared" ref="H41:Y41" si="25">H42+H43+H45+H46+H44+H47</f>
        <v>232</v>
      </c>
      <c r="I41" s="63">
        <f t="shared" si="25"/>
        <v>240</v>
      </c>
      <c r="J41" s="63">
        <f t="shared" si="25"/>
        <v>52</v>
      </c>
      <c r="K41" s="63">
        <f t="shared" si="25"/>
        <v>252</v>
      </c>
      <c r="L41" s="63">
        <f t="shared" si="25"/>
        <v>20</v>
      </c>
      <c r="M41" s="63">
        <f t="shared" si="25"/>
        <v>10</v>
      </c>
      <c r="N41" s="63">
        <f t="shared" si="25"/>
        <v>28</v>
      </c>
      <c r="O41" s="63">
        <f t="shared" si="25"/>
        <v>0</v>
      </c>
      <c r="P41" s="63">
        <f t="shared" si="25"/>
        <v>0</v>
      </c>
      <c r="Q41" s="63">
        <f t="shared" si="25"/>
        <v>0</v>
      </c>
      <c r="R41" s="63">
        <f t="shared" si="25"/>
        <v>0</v>
      </c>
      <c r="S41" s="63">
        <f t="shared" si="25"/>
        <v>220</v>
      </c>
      <c r="T41" s="63">
        <f t="shared" si="25"/>
        <v>220</v>
      </c>
      <c r="U41" s="63">
        <f t="shared" si="25"/>
        <v>372</v>
      </c>
      <c r="V41" s="63">
        <f t="shared" si="25"/>
        <v>0</v>
      </c>
      <c r="W41" s="63">
        <f t="shared" si="25"/>
        <v>372</v>
      </c>
      <c r="X41" s="63">
        <f t="shared" si="25"/>
        <v>586</v>
      </c>
      <c r="Y41" s="63">
        <f t="shared" si="25"/>
        <v>6</v>
      </c>
    </row>
    <row r="42" spans="1:30" ht="24" customHeight="1" x14ac:dyDescent="0.25">
      <c r="A42" s="116" t="s">
        <v>57</v>
      </c>
      <c r="B42" s="139" t="s">
        <v>199</v>
      </c>
      <c r="C42" s="24">
        <v>4</v>
      </c>
      <c r="D42" s="24"/>
      <c r="E42" s="126">
        <v>5</v>
      </c>
      <c r="F42" s="123"/>
      <c r="G42" s="21">
        <f>Q42+T42+W42</f>
        <v>110</v>
      </c>
      <c r="H42" s="73">
        <v>20</v>
      </c>
      <c r="I42" s="73">
        <v>90</v>
      </c>
      <c r="J42" s="22">
        <v>20</v>
      </c>
      <c r="K42" s="22"/>
      <c r="L42" s="22">
        <v>20</v>
      </c>
      <c r="M42" s="22">
        <v>4</v>
      </c>
      <c r="N42" s="65">
        <v>6</v>
      </c>
      <c r="O42" s="67"/>
      <c r="P42" s="23"/>
      <c r="Q42" s="91">
        <f>P42+O42</f>
        <v>0</v>
      </c>
      <c r="R42" s="23"/>
      <c r="S42" s="26">
        <v>50</v>
      </c>
      <c r="T42" s="91">
        <f>S42+R42</f>
        <v>50</v>
      </c>
      <c r="U42" s="23">
        <v>60</v>
      </c>
      <c r="V42" s="26"/>
      <c r="W42" s="91">
        <f>V42+U42</f>
        <v>60</v>
      </c>
      <c r="X42" s="68">
        <v>110</v>
      </c>
      <c r="Y42" s="58">
        <v>0</v>
      </c>
    </row>
    <row r="43" spans="1:30" ht="23.25" customHeight="1" x14ac:dyDescent="0.25">
      <c r="A43" s="116" t="s">
        <v>58</v>
      </c>
      <c r="B43" s="140" t="s">
        <v>200</v>
      </c>
      <c r="C43" s="95">
        <v>4</v>
      </c>
      <c r="D43" s="24"/>
      <c r="E43" s="126">
        <v>5</v>
      </c>
      <c r="F43" s="123"/>
      <c r="G43" s="21">
        <f t="shared" ref="G43:G47" si="26">Q43+T43+W43</f>
        <v>110</v>
      </c>
      <c r="H43" s="73">
        <v>20</v>
      </c>
      <c r="I43" s="73">
        <v>90</v>
      </c>
      <c r="J43" s="22">
        <v>20</v>
      </c>
      <c r="K43" s="22"/>
      <c r="L43" s="22"/>
      <c r="M43" s="22">
        <v>4</v>
      </c>
      <c r="N43" s="65">
        <v>6</v>
      </c>
      <c r="O43" s="67"/>
      <c r="P43" s="23"/>
      <c r="Q43" s="91">
        <f t="shared" ref="Q43:Q47" si="27">P43+O43</f>
        <v>0</v>
      </c>
      <c r="R43" s="23"/>
      <c r="S43" s="26">
        <v>36</v>
      </c>
      <c r="T43" s="91">
        <f t="shared" ref="T43:T47" si="28">S43+R43</f>
        <v>36</v>
      </c>
      <c r="U43" s="23">
        <v>74</v>
      </c>
      <c r="V43" s="26"/>
      <c r="W43" s="91">
        <f t="shared" ref="W43:W47" si="29">V43+U43</f>
        <v>74</v>
      </c>
      <c r="X43" s="68">
        <v>110</v>
      </c>
      <c r="Y43" s="58">
        <v>0</v>
      </c>
    </row>
    <row r="44" spans="1:30" ht="15" customHeight="1" x14ac:dyDescent="0.25">
      <c r="A44" s="111" t="s">
        <v>210</v>
      </c>
      <c r="B44" s="133" t="s">
        <v>211</v>
      </c>
      <c r="C44" s="95">
        <v>4</v>
      </c>
      <c r="D44" s="24"/>
      <c r="E44" s="126">
        <v>5</v>
      </c>
      <c r="F44" s="23"/>
      <c r="G44" s="21">
        <f t="shared" si="26"/>
        <v>114</v>
      </c>
      <c r="H44" s="73">
        <v>12</v>
      </c>
      <c r="I44" s="73">
        <v>60</v>
      </c>
      <c r="J44" s="22">
        <v>12</v>
      </c>
      <c r="K44" s="22"/>
      <c r="L44" s="22"/>
      <c r="M44" s="22">
        <v>2</v>
      </c>
      <c r="N44" s="65">
        <v>6</v>
      </c>
      <c r="O44" s="67"/>
      <c r="P44" s="23"/>
      <c r="Q44" s="91">
        <f t="shared" si="27"/>
        <v>0</v>
      </c>
      <c r="R44" s="68"/>
      <c r="S44" s="26">
        <v>62</v>
      </c>
      <c r="T44" s="91">
        <f t="shared" si="28"/>
        <v>62</v>
      </c>
      <c r="U44" s="68">
        <v>52</v>
      </c>
      <c r="V44" s="26"/>
      <c r="W44" s="91">
        <f t="shared" si="29"/>
        <v>52</v>
      </c>
      <c r="X44" s="68">
        <v>114</v>
      </c>
      <c r="Y44" s="58"/>
    </row>
    <row r="45" spans="1:30" ht="14.25" customHeight="1" x14ac:dyDescent="0.25">
      <c r="A45" s="119" t="s">
        <v>175</v>
      </c>
      <c r="B45" s="133" t="s">
        <v>151</v>
      </c>
      <c r="C45" s="24"/>
      <c r="D45" s="24"/>
      <c r="E45" s="128">
        <v>4</v>
      </c>
      <c r="F45" s="23"/>
      <c r="G45" s="21">
        <f t="shared" si="26"/>
        <v>72</v>
      </c>
      <c r="H45" s="73">
        <v>36</v>
      </c>
      <c r="I45" s="73"/>
      <c r="J45" s="22"/>
      <c r="K45" s="22">
        <f>Q45+T45+W45</f>
        <v>72</v>
      </c>
      <c r="L45" s="22"/>
      <c r="M45" s="22"/>
      <c r="N45" s="65">
        <v>2</v>
      </c>
      <c r="O45" s="67"/>
      <c r="P45" s="23"/>
      <c r="Q45" s="91">
        <f t="shared" si="27"/>
        <v>0</v>
      </c>
      <c r="R45" s="68"/>
      <c r="S45" s="68">
        <v>72</v>
      </c>
      <c r="T45" s="91">
        <f t="shared" si="28"/>
        <v>72</v>
      </c>
      <c r="U45" s="68"/>
      <c r="V45" s="26"/>
      <c r="W45" s="91">
        <f t="shared" si="29"/>
        <v>0</v>
      </c>
      <c r="X45" s="100">
        <v>72</v>
      </c>
      <c r="Y45" s="70">
        <v>0</v>
      </c>
      <c r="Z45" s="52"/>
      <c r="AA45" s="52"/>
      <c r="AB45" s="52"/>
      <c r="AC45" s="52"/>
      <c r="AD45" s="52"/>
    </row>
    <row r="46" spans="1:30" ht="15" customHeight="1" x14ac:dyDescent="0.25">
      <c r="A46" s="117" t="s">
        <v>59</v>
      </c>
      <c r="B46" s="133" t="s">
        <v>34</v>
      </c>
      <c r="C46" s="24"/>
      <c r="D46" s="24"/>
      <c r="E46" s="128">
        <v>5</v>
      </c>
      <c r="F46" s="23"/>
      <c r="G46" s="21">
        <f t="shared" si="26"/>
        <v>180</v>
      </c>
      <c r="H46" s="73">
        <v>144</v>
      </c>
      <c r="I46" s="73"/>
      <c r="J46" s="22"/>
      <c r="K46" s="22">
        <f>Q46+T46+W46</f>
        <v>180</v>
      </c>
      <c r="L46" s="22"/>
      <c r="M46" s="22"/>
      <c r="N46" s="59">
        <v>2</v>
      </c>
      <c r="O46" s="66"/>
      <c r="P46" s="1"/>
      <c r="Q46" s="91">
        <f t="shared" si="27"/>
        <v>0</v>
      </c>
      <c r="R46" s="68"/>
      <c r="S46" s="68"/>
      <c r="T46" s="91">
        <f t="shared" si="28"/>
        <v>0</v>
      </c>
      <c r="U46" s="68">
        <v>180</v>
      </c>
      <c r="V46" s="26"/>
      <c r="W46" s="91">
        <f t="shared" si="29"/>
        <v>180</v>
      </c>
      <c r="X46" s="68">
        <v>180</v>
      </c>
      <c r="Y46" s="61">
        <v>0</v>
      </c>
      <c r="AA46" s="13"/>
    </row>
    <row r="47" spans="1:30" ht="15" customHeight="1" x14ac:dyDescent="0.25">
      <c r="A47" s="116" t="s">
        <v>202</v>
      </c>
      <c r="B47" s="133" t="s">
        <v>171</v>
      </c>
      <c r="C47" s="24"/>
      <c r="D47" s="35"/>
      <c r="E47" s="24"/>
      <c r="F47" s="129">
        <v>5</v>
      </c>
      <c r="G47" s="21">
        <f t="shared" si="26"/>
        <v>6</v>
      </c>
      <c r="H47" s="73"/>
      <c r="I47" s="73"/>
      <c r="J47" s="22"/>
      <c r="K47" s="22"/>
      <c r="L47" s="22"/>
      <c r="M47" s="22"/>
      <c r="N47" s="58">
        <v>6</v>
      </c>
      <c r="O47" s="90"/>
      <c r="P47" s="36"/>
      <c r="Q47" s="107">
        <f t="shared" si="27"/>
        <v>0</v>
      </c>
      <c r="R47" s="26"/>
      <c r="S47" s="99"/>
      <c r="T47" s="91">
        <f t="shared" si="28"/>
        <v>0</v>
      </c>
      <c r="U47" s="99">
        <v>6</v>
      </c>
      <c r="V47" s="28"/>
      <c r="W47" s="91">
        <f t="shared" si="29"/>
        <v>6</v>
      </c>
      <c r="X47" s="99"/>
      <c r="Y47" s="61">
        <v>6</v>
      </c>
    </row>
    <row r="48" spans="1:30" ht="35.25" customHeight="1" x14ac:dyDescent="0.25">
      <c r="A48" s="118" t="s">
        <v>17</v>
      </c>
      <c r="B48" s="114" t="s">
        <v>194</v>
      </c>
      <c r="C48" s="33">
        <v>2</v>
      </c>
      <c r="D48" s="33">
        <v>0</v>
      </c>
      <c r="E48" s="33">
        <v>2</v>
      </c>
      <c r="F48" s="30">
        <v>3</v>
      </c>
      <c r="G48" s="63">
        <f>G49+G51+G52+G50+G53</f>
        <v>672</v>
      </c>
      <c r="H48" s="63">
        <f t="shared" ref="H48:Y48" si="30">H49+H51+H52+H50+H53</f>
        <v>372</v>
      </c>
      <c r="I48" s="63">
        <f t="shared" si="30"/>
        <v>300</v>
      </c>
      <c r="J48" s="63">
        <f t="shared" si="30"/>
        <v>48</v>
      </c>
      <c r="K48" s="63">
        <f t="shared" si="30"/>
        <v>324</v>
      </c>
      <c r="L48" s="63">
        <f t="shared" si="30"/>
        <v>0</v>
      </c>
      <c r="M48" s="63">
        <f t="shared" si="30"/>
        <v>16</v>
      </c>
      <c r="N48" s="63">
        <f t="shared" si="30"/>
        <v>22</v>
      </c>
      <c r="O48" s="63">
        <f t="shared" si="30"/>
        <v>0</v>
      </c>
      <c r="P48" s="63">
        <f t="shared" si="30"/>
        <v>0</v>
      </c>
      <c r="Q48" s="63">
        <f t="shared" si="30"/>
        <v>0</v>
      </c>
      <c r="R48" s="63">
        <f t="shared" si="30"/>
        <v>0</v>
      </c>
      <c r="S48" s="63">
        <f t="shared" si="30"/>
        <v>0</v>
      </c>
      <c r="T48" s="63">
        <f t="shared" si="30"/>
        <v>0</v>
      </c>
      <c r="U48" s="63">
        <f t="shared" si="30"/>
        <v>108</v>
      </c>
      <c r="V48" s="63">
        <f t="shared" si="30"/>
        <v>564</v>
      </c>
      <c r="W48" s="63">
        <f t="shared" si="30"/>
        <v>672</v>
      </c>
      <c r="X48" s="63">
        <f t="shared" si="30"/>
        <v>666</v>
      </c>
      <c r="Y48" s="63">
        <f t="shared" si="30"/>
        <v>6</v>
      </c>
    </row>
    <row r="49" spans="1:25" ht="25.5" customHeight="1" x14ac:dyDescent="0.25">
      <c r="A49" s="116" t="s">
        <v>154</v>
      </c>
      <c r="B49" s="134" t="s">
        <v>196</v>
      </c>
      <c r="C49" s="24">
        <v>5</v>
      </c>
      <c r="D49" s="24"/>
      <c r="E49" s="24"/>
      <c r="F49" s="129">
        <v>6</v>
      </c>
      <c r="G49" s="21">
        <f>Q49+T49+W49</f>
        <v>174</v>
      </c>
      <c r="H49" s="73">
        <v>24</v>
      </c>
      <c r="I49" s="73">
        <v>150</v>
      </c>
      <c r="J49" s="22">
        <v>24</v>
      </c>
      <c r="K49" s="22"/>
      <c r="L49" s="22"/>
      <c r="M49" s="22">
        <v>8</v>
      </c>
      <c r="N49" s="65">
        <v>6</v>
      </c>
      <c r="O49" s="67"/>
      <c r="P49" s="23"/>
      <c r="Q49" s="97">
        <f>P49+O49</f>
        <v>0</v>
      </c>
      <c r="R49" s="89"/>
      <c r="S49" s="25"/>
      <c r="T49" s="97">
        <f>S49+R49</f>
        <v>0</v>
      </c>
      <c r="U49" s="89">
        <v>60</v>
      </c>
      <c r="V49" s="25">
        <v>114</v>
      </c>
      <c r="W49" s="97">
        <f>V49+U49</f>
        <v>174</v>
      </c>
      <c r="X49" s="68">
        <v>174</v>
      </c>
      <c r="Y49" s="58"/>
    </row>
    <row r="50" spans="1:25" ht="26.25" customHeight="1" x14ac:dyDescent="0.25">
      <c r="A50" s="116" t="s">
        <v>173</v>
      </c>
      <c r="B50" s="134" t="s">
        <v>201</v>
      </c>
      <c r="C50" s="24">
        <v>5</v>
      </c>
      <c r="D50" s="24"/>
      <c r="E50" s="24"/>
      <c r="F50" s="129">
        <v>6</v>
      </c>
      <c r="G50" s="21">
        <f t="shared" ref="G50:G53" si="31">Q50+T50+W50</f>
        <v>168</v>
      </c>
      <c r="H50" s="73">
        <v>24</v>
      </c>
      <c r="I50" s="73">
        <v>150</v>
      </c>
      <c r="J50" s="22">
        <v>24</v>
      </c>
      <c r="K50" s="22"/>
      <c r="L50" s="22"/>
      <c r="M50" s="22">
        <v>8</v>
      </c>
      <c r="N50" s="65">
        <v>6</v>
      </c>
      <c r="O50" s="67"/>
      <c r="P50" s="23"/>
      <c r="Q50" s="97">
        <f>P50+O50</f>
        <v>0</v>
      </c>
      <c r="R50" s="89"/>
      <c r="S50" s="25"/>
      <c r="T50" s="97">
        <f>S50+R50</f>
        <v>0</v>
      </c>
      <c r="U50" s="89">
        <v>48</v>
      </c>
      <c r="V50" s="25">
        <v>120</v>
      </c>
      <c r="W50" s="97">
        <f t="shared" ref="W50:W53" si="32">V50+U50</f>
        <v>168</v>
      </c>
      <c r="X50" s="68">
        <v>168</v>
      </c>
      <c r="Y50" s="58"/>
    </row>
    <row r="51" spans="1:25" ht="15" customHeight="1" x14ac:dyDescent="0.25">
      <c r="A51" s="116" t="s">
        <v>60</v>
      </c>
      <c r="B51" s="133" t="s">
        <v>150</v>
      </c>
      <c r="C51" s="24"/>
      <c r="D51" s="24"/>
      <c r="E51" s="129">
        <v>6</v>
      </c>
      <c r="F51" s="32"/>
      <c r="G51" s="21">
        <f t="shared" si="31"/>
        <v>72</v>
      </c>
      <c r="H51" s="73">
        <v>72</v>
      </c>
      <c r="I51" s="73"/>
      <c r="J51" s="22"/>
      <c r="K51" s="22">
        <f>Q51+T51+W51</f>
        <v>72</v>
      </c>
      <c r="L51" s="22"/>
      <c r="M51" s="22"/>
      <c r="N51" s="65">
        <v>2</v>
      </c>
      <c r="O51" s="67"/>
      <c r="P51" s="23"/>
      <c r="Q51" s="97">
        <f t="shared" ref="Q51:Q53" si="33">P51+O51</f>
        <v>0</v>
      </c>
      <c r="R51" s="89"/>
      <c r="S51" s="25"/>
      <c r="T51" s="97">
        <f t="shared" ref="T51:T53" si="34">S51+R51</f>
        <v>0</v>
      </c>
      <c r="U51" s="89"/>
      <c r="V51" s="25">
        <v>72</v>
      </c>
      <c r="W51" s="97">
        <f t="shared" si="32"/>
        <v>72</v>
      </c>
      <c r="X51" s="68">
        <v>72</v>
      </c>
      <c r="Y51" s="58"/>
    </row>
    <row r="52" spans="1:25" ht="15" customHeight="1" x14ac:dyDescent="0.25">
      <c r="A52" s="119" t="s">
        <v>156</v>
      </c>
      <c r="B52" s="133" t="s">
        <v>34</v>
      </c>
      <c r="C52" s="24"/>
      <c r="D52" s="24"/>
      <c r="E52" s="129">
        <v>6</v>
      </c>
      <c r="F52" s="32"/>
      <c r="G52" s="21">
        <f t="shared" si="31"/>
        <v>252</v>
      </c>
      <c r="H52" s="73">
        <v>252</v>
      </c>
      <c r="I52" s="73"/>
      <c r="J52" s="22"/>
      <c r="K52" s="22">
        <f>Q52+T52+W52</f>
        <v>252</v>
      </c>
      <c r="L52" s="22"/>
      <c r="M52" s="22"/>
      <c r="N52" s="65">
        <v>2</v>
      </c>
      <c r="O52" s="67"/>
      <c r="P52" s="23"/>
      <c r="Q52" s="97">
        <f t="shared" si="33"/>
        <v>0</v>
      </c>
      <c r="R52" s="89"/>
      <c r="S52" s="25"/>
      <c r="T52" s="97">
        <f t="shared" si="34"/>
        <v>0</v>
      </c>
      <c r="U52" s="89"/>
      <c r="V52" s="25">
        <v>252</v>
      </c>
      <c r="W52" s="97">
        <f t="shared" si="32"/>
        <v>252</v>
      </c>
      <c r="X52" s="68">
        <v>252</v>
      </c>
      <c r="Y52" s="58"/>
    </row>
    <row r="53" spans="1:25" ht="15" customHeight="1" x14ac:dyDescent="0.25">
      <c r="A53" s="116" t="s">
        <v>191</v>
      </c>
      <c r="B53" s="133" t="s">
        <v>171</v>
      </c>
      <c r="C53" s="24"/>
      <c r="D53" s="35"/>
      <c r="E53" s="24"/>
      <c r="F53" s="129">
        <v>6</v>
      </c>
      <c r="G53" s="21">
        <f t="shared" si="31"/>
        <v>6</v>
      </c>
      <c r="H53" s="73"/>
      <c r="I53" s="73"/>
      <c r="J53" s="22"/>
      <c r="K53" s="22"/>
      <c r="L53" s="22"/>
      <c r="M53" s="22"/>
      <c r="N53" s="58">
        <v>6</v>
      </c>
      <c r="O53" s="90"/>
      <c r="P53" s="36"/>
      <c r="Q53" s="97">
        <f t="shared" si="33"/>
        <v>0</v>
      </c>
      <c r="R53" s="99"/>
      <c r="S53" s="28"/>
      <c r="T53" s="97">
        <f t="shared" si="34"/>
        <v>0</v>
      </c>
      <c r="U53" s="99"/>
      <c r="V53" s="28">
        <v>6</v>
      </c>
      <c r="W53" s="91">
        <f t="shared" si="32"/>
        <v>6</v>
      </c>
      <c r="X53" s="99"/>
      <c r="Y53" s="25">
        <v>6</v>
      </c>
    </row>
    <row r="54" spans="1:25" ht="48.75" customHeight="1" x14ac:dyDescent="0.25">
      <c r="A54" s="118" t="s">
        <v>153</v>
      </c>
      <c r="B54" s="114" t="s">
        <v>232</v>
      </c>
      <c r="C54" s="33">
        <v>2</v>
      </c>
      <c r="D54" s="33">
        <v>0</v>
      </c>
      <c r="E54" s="33">
        <v>2</v>
      </c>
      <c r="F54" s="30">
        <v>3</v>
      </c>
      <c r="G54" s="63">
        <f>G55+G57+G58+G56+G59</f>
        <v>618</v>
      </c>
      <c r="H54" s="63">
        <f t="shared" ref="H54:Y54" si="35">H55+H57+H58+H56+H59</f>
        <v>226</v>
      </c>
      <c r="I54" s="63">
        <f t="shared" si="35"/>
        <v>256</v>
      </c>
      <c r="J54" s="63">
        <f t="shared" si="35"/>
        <v>82</v>
      </c>
      <c r="K54" s="63">
        <f t="shared" si="35"/>
        <v>324</v>
      </c>
      <c r="L54" s="63">
        <f t="shared" si="35"/>
        <v>0</v>
      </c>
      <c r="M54" s="63">
        <f t="shared" si="35"/>
        <v>12</v>
      </c>
      <c r="N54" s="63">
        <f t="shared" si="35"/>
        <v>22</v>
      </c>
      <c r="O54" s="63">
        <f t="shared" si="35"/>
        <v>0</v>
      </c>
      <c r="P54" s="63">
        <f t="shared" si="35"/>
        <v>0</v>
      </c>
      <c r="Q54" s="63">
        <f t="shared" si="35"/>
        <v>0</v>
      </c>
      <c r="R54" s="63">
        <f t="shared" si="35"/>
        <v>180</v>
      </c>
      <c r="S54" s="63">
        <f t="shared" si="35"/>
        <v>438</v>
      </c>
      <c r="T54" s="63">
        <f t="shared" si="35"/>
        <v>618</v>
      </c>
      <c r="U54" s="63">
        <f t="shared" si="35"/>
        <v>0</v>
      </c>
      <c r="V54" s="63">
        <f t="shared" si="35"/>
        <v>0</v>
      </c>
      <c r="W54" s="63">
        <f t="shared" si="35"/>
        <v>0</v>
      </c>
      <c r="X54" s="63">
        <f t="shared" si="35"/>
        <v>0</v>
      </c>
      <c r="Y54" s="63">
        <f t="shared" si="35"/>
        <v>618</v>
      </c>
    </row>
    <row r="55" spans="1:25" ht="36.75" customHeight="1" x14ac:dyDescent="0.25">
      <c r="A55" s="116" t="s">
        <v>155</v>
      </c>
      <c r="B55" s="141" t="s">
        <v>203</v>
      </c>
      <c r="C55" s="29">
        <v>3</v>
      </c>
      <c r="D55" s="24"/>
      <c r="E55" s="24"/>
      <c r="F55" s="125">
        <v>4</v>
      </c>
      <c r="G55" s="21">
        <f>Q55+T55+W55</f>
        <v>96</v>
      </c>
      <c r="H55" s="73">
        <v>46</v>
      </c>
      <c r="I55" s="73">
        <v>140</v>
      </c>
      <c r="J55" s="22">
        <v>46</v>
      </c>
      <c r="K55" s="22"/>
      <c r="L55" s="22"/>
      <c r="M55" s="22">
        <v>6</v>
      </c>
      <c r="N55" s="65">
        <v>6</v>
      </c>
      <c r="O55" s="67"/>
      <c r="P55" s="23"/>
      <c r="Q55" s="91">
        <f>P55+O55</f>
        <v>0</v>
      </c>
      <c r="R55" s="68">
        <v>48</v>
      </c>
      <c r="S55" s="26">
        <v>48</v>
      </c>
      <c r="T55" s="91">
        <f>S55+R55</f>
        <v>96</v>
      </c>
      <c r="U55" s="68"/>
      <c r="V55" s="26"/>
      <c r="W55" s="91">
        <f>V55+U55</f>
        <v>0</v>
      </c>
      <c r="X55" s="68">
        <v>0</v>
      </c>
      <c r="Y55" s="58">
        <v>96</v>
      </c>
    </row>
    <row r="56" spans="1:25" ht="24" customHeight="1" x14ac:dyDescent="0.25">
      <c r="A56" s="116" t="s">
        <v>198</v>
      </c>
      <c r="B56" s="134" t="s">
        <v>233</v>
      </c>
      <c r="C56" s="24">
        <v>3</v>
      </c>
      <c r="D56" s="24"/>
      <c r="E56" s="24"/>
      <c r="F56" s="125">
        <v>4</v>
      </c>
      <c r="G56" s="21">
        <f t="shared" ref="G56:G59" si="36">Q56+T56+W56</f>
        <v>192</v>
      </c>
      <c r="H56" s="73">
        <v>36</v>
      </c>
      <c r="I56" s="73">
        <v>116</v>
      </c>
      <c r="J56" s="22">
        <v>36</v>
      </c>
      <c r="K56" s="22"/>
      <c r="L56" s="22"/>
      <c r="M56" s="22">
        <v>6</v>
      </c>
      <c r="N56" s="65">
        <v>6</v>
      </c>
      <c r="O56" s="67"/>
      <c r="P56" s="23"/>
      <c r="Q56" s="91">
        <f>P56+O56</f>
        <v>0</v>
      </c>
      <c r="R56" s="68">
        <v>96</v>
      </c>
      <c r="S56" s="26">
        <v>96</v>
      </c>
      <c r="T56" s="91">
        <f t="shared" ref="T56:T59" si="37">S56+R56</f>
        <v>192</v>
      </c>
      <c r="U56" s="68"/>
      <c r="V56" s="26"/>
      <c r="W56" s="91">
        <f t="shared" ref="W56:W59" si="38">V56+U56</f>
        <v>0</v>
      </c>
      <c r="X56" s="68"/>
      <c r="Y56" s="58">
        <v>192</v>
      </c>
    </row>
    <row r="57" spans="1:25" ht="15" customHeight="1" x14ac:dyDescent="0.25">
      <c r="A57" s="116" t="s">
        <v>157</v>
      </c>
      <c r="B57" s="133" t="s">
        <v>150</v>
      </c>
      <c r="C57" s="24"/>
      <c r="D57" s="24"/>
      <c r="E57" s="128">
        <v>4</v>
      </c>
      <c r="F57" s="23"/>
      <c r="G57" s="21">
        <f t="shared" si="36"/>
        <v>108</v>
      </c>
      <c r="H57" s="73">
        <v>72</v>
      </c>
      <c r="I57" s="73"/>
      <c r="J57" s="22"/>
      <c r="K57" s="22">
        <f>Q57+T57+W57</f>
        <v>108</v>
      </c>
      <c r="L57" s="22"/>
      <c r="M57" s="22"/>
      <c r="N57" s="65">
        <v>2</v>
      </c>
      <c r="O57" s="67"/>
      <c r="P57" s="23"/>
      <c r="Q57" s="97">
        <f t="shared" ref="Q57:Q59" si="39">P57+O57</f>
        <v>0</v>
      </c>
      <c r="R57" s="23">
        <v>36</v>
      </c>
      <c r="S57" s="25">
        <v>72</v>
      </c>
      <c r="T57" s="91">
        <f t="shared" si="37"/>
        <v>108</v>
      </c>
      <c r="U57" s="68"/>
      <c r="V57" s="26"/>
      <c r="W57" s="91">
        <f t="shared" si="38"/>
        <v>0</v>
      </c>
      <c r="X57" s="68"/>
      <c r="Y57" s="58">
        <v>108</v>
      </c>
    </row>
    <row r="58" spans="1:25" ht="15" customHeight="1" x14ac:dyDescent="0.25">
      <c r="A58" s="117" t="s">
        <v>158</v>
      </c>
      <c r="B58" s="133" t="s">
        <v>34</v>
      </c>
      <c r="C58" s="24"/>
      <c r="D58" s="24"/>
      <c r="E58" s="128">
        <v>4</v>
      </c>
      <c r="F58" s="23"/>
      <c r="G58" s="21">
        <f t="shared" si="36"/>
        <v>216</v>
      </c>
      <c r="H58" s="73">
        <v>72</v>
      </c>
      <c r="I58" s="73"/>
      <c r="J58" s="22"/>
      <c r="K58" s="22">
        <f>Q58+T58+W58</f>
        <v>216</v>
      </c>
      <c r="L58" s="22"/>
      <c r="M58" s="22"/>
      <c r="N58" s="65">
        <v>2</v>
      </c>
      <c r="O58" s="67"/>
      <c r="P58" s="23"/>
      <c r="Q58" s="97">
        <f t="shared" si="39"/>
        <v>0</v>
      </c>
      <c r="R58" s="23"/>
      <c r="S58" s="25">
        <v>216</v>
      </c>
      <c r="T58" s="91">
        <f t="shared" si="37"/>
        <v>216</v>
      </c>
      <c r="U58" s="68"/>
      <c r="V58" s="26"/>
      <c r="W58" s="91">
        <f t="shared" si="38"/>
        <v>0</v>
      </c>
      <c r="X58" s="68"/>
      <c r="Y58" s="58">
        <v>216</v>
      </c>
    </row>
    <row r="59" spans="1:25" ht="15" customHeight="1" x14ac:dyDescent="0.25">
      <c r="A59" s="116" t="s">
        <v>159</v>
      </c>
      <c r="B59" s="133" t="s">
        <v>122</v>
      </c>
      <c r="C59" s="24"/>
      <c r="D59" s="24"/>
      <c r="E59" s="24"/>
      <c r="F59" s="125">
        <v>4</v>
      </c>
      <c r="G59" s="21">
        <f t="shared" si="36"/>
        <v>6</v>
      </c>
      <c r="H59" s="73"/>
      <c r="I59" s="73"/>
      <c r="J59" s="22"/>
      <c r="K59" s="22"/>
      <c r="L59" s="22"/>
      <c r="M59" s="22"/>
      <c r="N59" s="65">
        <v>6</v>
      </c>
      <c r="O59" s="67"/>
      <c r="P59" s="23"/>
      <c r="Q59" s="97">
        <f t="shared" si="39"/>
        <v>0</v>
      </c>
      <c r="R59" s="23"/>
      <c r="S59" s="25">
        <v>6</v>
      </c>
      <c r="T59" s="91">
        <f t="shared" si="37"/>
        <v>6</v>
      </c>
      <c r="U59" s="68"/>
      <c r="V59" s="26"/>
      <c r="W59" s="91">
        <f t="shared" si="38"/>
        <v>0</v>
      </c>
      <c r="X59" s="68"/>
      <c r="Y59" s="58">
        <v>6</v>
      </c>
    </row>
    <row r="60" spans="1:25" ht="12" customHeight="1" x14ac:dyDescent="0.25">
      <c r="A60" s="120" t="s">
        <v>197</v>
      </c>
      <c r="B60" s="142" t="s">
        <v>132</v>
      </c>
      <c r="C60" s="83"/>
      <c r="D60" s="34"/>
      <c r="E60" s="34"/>
      <c r="F60" s="23"/>
      <c r="G60" s="84">
        <v>216</v>
      </c>
      <c r="H60" s="69"/>
      <c r="I60" s="69"/>
      <c r="J60" s="34"/>
      <c r="K60" s="34"/>
      <c r="L60" s="34"/>
      <c r="M60" s="34"/>
      <c r="N60" s="65"/>
      <c r="O60" s="67"/>
      <c r="P60" s="23"/>
      <c r="Q60" s="91">
        <f>P60+O60</f>
        <v>0</v>
      </c>
      <c r="R60" s="68"/>
      <c r="S60" s="26"/>
      <c r="T60" s="97">
        <f t="shared" ref="T60" si="40">R60+S60</f>
        <v>0</v>
      </c>
      <c r="U60" s="89"/>
      <c r="V60" s="25">
        <v>216</v>
      </c>
      <c r="W60" s="97">
        <f t="shared" ref="W60" si="41">V60+U60</f>
        <v>216</v>
      </c>
      <c r="X60" s="68">
        <v>216</v>
      </c>
      <c r="Y60" s="36"/>
    </row>
    <row r="61" spans="1:25" ht="13.5" customHeight="1" thickBot="1" x14ac:dyDescent="0.3">
      <c r="A61" s="146"/>
      <c r="B61" s="147" t="s">
        <v>48</v>
      </c>
      <c r="C61" s="148">
        <v>20</v>
      </c>
      <c r="D61" s="149">
        <v>3</v>
      </c>
      <c r="E61" s="149">
        <v>22</v>
      </c>
      <c r="F61" s="150">
        <v>11</v>
      </c>
      <c r="G61" s="151">
        <f>G17+G34+G41+G54+G60+G48+G9</f>
        <v>4464</v>
      </c>
      <c r="H61" s="151">
        <f t="shared" ref="H61:Y61" si="42">H17+H34+H41+H54+H60+H48+H9</f>
        <v>1504</v>
      </c>
      <c r="I61" s="151">
        <f t="shared" si="42"/>
        <v>2362</v>
      </c>
      <c r="J61" s="151">
        <f t="shared" si="42"/>
        <v>784</v>
      </c>
      <c r="K61" s="151">
        <f t="shared" si="42"/>
        <v>1044</v>
      </c>
      <c r="L61" s="151">
        <f t="shared" si="42"/>
        <v>40</v>
      </c>
      <c r="M61" s="151">
        <f t="shared" si="42"/>
        <v>106</v>
      </c>
      <c r="N61" s="82">
        <f t="shared" si="42"/>
        <v>164</v>
      </c>
      <c r="O61" s="82">
        <f t="shared" si="42"/>
        <v>612</v>
      </c>
      <c r="P61" s="82">
        <f t="shared" si="42"/>
        <v>864</v>
      </c>
      <c r="Q61" s="82">
        <f t="shared" si="42"/>
        <v>1476</v>
      </c>
      <c r="R61" s="82">
        <f t="shared" si="42"/>
        <v>612</v>
      </c>
      <c r="S61" s="82">
        <f t="shared" si="42"/>
        <v>900</v>
      </c>
      <c r="T61" s="82">
        <f t="shared" si="42"/>
        <v>1512</v>
      </c>
      <c r="U61" s="82">
        <f t="shared" si="42"/>
        <v>612</v>
      </c>
      <c r="V61" s="82">
        <f t="shared" si="42"/>
        <v>864</v>
      </c>
      <c r="W61" s="82">
        <f t="shared" si="42"/>
        <v>1476</v>
      </c>
      <c r="X61" s="82">
        <f t="shared" si="42"/>
        <v>3168</v>
      </c>
      <c r="Y61" s="82">
        <f t="shared" si="42"/>
        <v>1296</v>
      </c>
    </row>
    <row r="62" spans="1:25" ht="22.5" customHeight="1" x14ac:dyDescent="0.25">
      <c r="A62" s="203" t="s">
        <v>195</v>
      </c>
      <c r="B62" s="204"/>
      <c r="C62" s="204"/>
      <c r="D62" s="204"/>
      <c r="E62" s="204"/>
      <c r="F62" s="204"/>
      <c r="G62" s="205" t="s">
        <v>16</v>
      </c>
      <c r="H62" s="198"/>
      <c r="I62" s="198"/>
      <c r="J62" s="198"/>
      <c r="K62" s="198"/>
      <c r="L62" s="198"/>
      <c r="M62" s="198"/>
      <c r="N62" s="143" t="s">
        <v>61</v>
      </c>
      <c r="O62" s="101">
        <f>O17+O35+O9+O36+O37+O42+O43+O49+O50+O55+O56</f>
        <v>612</v>
      </c>
      <c r="P62" s="101">
        <f>P17+P35+P9+P36+P37+P42+P43+P49+P50+P55+P56+P44</f>
        <v>828</v>
      </c>
      <c r="Q62" s="103">
        <f>Q17+Q35+Q42+Q43+Q55+Q36+Q37+Q56+Q44+Q9+Q49+Q50</f>
        <v>1440</v>
      </c>
      <c r="R62" s="101">
        <f>R17+R35+R9+R36+R37+R42+R43+R49+R50+R55+R56++R44</f>
        <v>462</v>
      </c>
      <c r="S62" s="101">
        <f>S17+S35+S9+S36+S37+S42+S43+S49+S50+S55+S56+S44</f>
        <v>534</v>
      </c>
      <c r="T62" s="103">
        <f>T17+T35+T42+T43+T55+T36+T37+T56+T44+T9+T49+T50</f>
        <v>996</v>
      </c>
      <c r="U62" s="101">
        <f>U17+U35+U9+U36+U37+U42+U43+U49+U50+U55+U56+U44</f>
        <v>426</v>
      </c>
      <c r="V62" s="101">
        <f>V17+V35+V9+V36+V37+V42+V43+V49+V50+V55+V56+V44</f>
        <v>318</v>
      </c>
      <c r="W62" s="103">
        <f>W17+W35+W42+W43+W55+W36+W37+W56+W9+W44+W49+W50</f>
        <v>744</v>
      </c>
      <c r="X62" s="102"/>
      <c r="Y62" s="62"/>
    </row>
    <row r="63" spans="1:25" ht="17.45" customHeight="1" x14ac:dyDescent="0.25">
      <c r="A63" s="204"/>
      <c r="B63" s="204"/>
      <c r="C63" s="204"/>
      <c r="D63" s="204"/>
      <c r="E63" s="204"/>
      <c r="F63" s="204"/>
      <c r="G63" s="205"/>
      <c r="H63" s="199"/>
      <c r="I63" s="199"/>
      <c r="J63" s="199"/>
      <c r="K63" s="199"/>
      <c r="L63" s="199"/>
      <c r="M63" s="199"/>
      <c r="N63" s="144" t="s">
        <v>23</v>
      </c>
      <c r="O63" s="66">
        <f t="shared" ref="O63:W63" si="43">O38+O45+O57+O51</f>
        <v>0</v>
      </c>
      <c r="P63" s="66">
        <f t="shared" si="43"/>
        <v>36</v>
      </c>
      <c r="Q63" s="104">
        <f t="shared" si="43"/>
        <v>36</v>
      </c>
      <c r="R63" s="66">
        <f t="shared" si="43"/>
        <v>36</v>
      </c>
      <c r="S63" s="66">
        <f t="shared" si="43"/>
        <v>144</v>
      </c>
      <c r="T63" s="104">
        <f t="shared" si="43"/>
        <v>180</v>
      </c>
      <c r="U63" s="66">
        <f t="shared" si="43"/>
        <v>0</v>
      </c>
      <c r="V63" s="66">
        <f t="shared" si="43"/>
        <v>72</v>
      </c>
      <c r="W63" s="104">
        <f t="shared" si="43"/>
        <v>72</v>
      </c>
      <c r="X63" s="90"/>
      <c r="Y63" s="59"/>
    </row>
    <row r="64" spans="1:25" ht="15" customHeight="1" x14ac:dyDescent="0.25">
      <c r="A64" s="204"/>
      <c r="B64" s="204"/>
      <c r="C64" s="204"/>
      <c r="D64" s="204"/>
      <c r="E64" s="204"/>
      <c r="F64" s="204"/>
      <c r="G64" s="205"/>
      <c r="H64" s="199"/>
      <c r="I64" s="199"/>
      <c r="J64" s="199"/>
      <c r="K64" s="199"/>
      <c r="L64" s="199"/>
      <c r="M64" s="199"/>
      <c r="N64" s="145" t="s">
        <v>20</v>
      </c>
      <c r="O64" s="66">
        <f>O39+O46+O52+O58</f>
        <v>0</v>
      </c>
      <c r="P64" s="66">
        <f>P39+P46+P52+P58</f>
        <v>0</v>
      </c>
      <c r="Q64" s="104">
        <f>Q46+Q39+Q58+Q52</f>
        <v>0</v>
      </c>
      <c r="R64" s="66">
        <f>R39+R46+R52+R58</f>
        <v>108</v>
      </c>
      <c r="S64" s="66">
        <f>S39+S46+S52+S58</f>
        <v>216</v>
      </c>
      <c r="T64" s="104">
        <f>T46+T39+T58+T52</f>
        <v>324</v>
      </c>
      <c r="U64" s="66">
        <f>U39+U46+U52+U58</f>
        <v>180</v>
      </c>
      <c r="V64" s="66">
        <f>V39+V46+V52+V58</f>
        <v>252</v>
      </c>
      <c r="W64" s="104">
        <f>W46+W39+W58+W52</f>
        <v>432</v>
      </c>
      <c r="X64" s="90"/>
      <c r="Y64" s="59"/>
    </row>
    <row r="65" spans="1:28" ht="15" customHeight="1" x14ac:dyDescent="0.25">
      <c r="A65" s="204"/>
      <c r="B65" s="204"/>
      <c r="C65" s="204"/>
      <c r="D65" s="204"/>
      <c r="E65" s="204"/>
      <c r="F65" s="204"/>
      <c r="G65" s="205"/>
      <c r="H65" s="199"/>
      <c r="I65" s="199"/>
      <c r="J65" s="199"/>
      <c r="K65" s="199"/>
      <c r="L65" s="199"/>
      <c r="M65" s="199"/>
      <c r="N65" s="145" t="s">
        <v>18</v>
      </c>
      <c r="O65" s="66">
        <v>0</v>
      </c>
      <c r="P65" s="1">
        <v>0</v>
      </c>
      <c r="Q65" s="104">
        <f>O65+P65</f>
        <v>0</v>
      </c>
      <c r="R65" s="89">
        <v>6</v>
      </c>
      <c r="S65" s="25">
        <v>6</v>
      </c>
      <c r="T65" s="104">
        <f>R65+S65</f>
        <v>12</v>
      </c>
      <c r="U65" s="89">
        <v>6</v>
      </c>
      <c r="V65" s="25">
        <v>6</v>
      </c>
      <c r="W65" s="104">
        <f>U65+V65</f>
        <v>12</v>
      </c>
      <c r="X65" s="90"/>
      <c r="Y65" s="59"/>
    </row>
    <row r="66" spans="1:28" ht="21.6" customHeight="1" x14ac:dyDescent="0.25">
      <c r="A66" s="204"/>
      <c r="B66" s="204"/>
      <c r="C66" s="204"/>
      <c r="D66" s="204"/>
      <c r="E66" s="204"/>
      <c r="F66" s="204"/>
      <c r="G66" s="205"/>
      <c r="H66" s="199"/>
      <c r="I66" s="199"/>
      <c r="J66" s="199"/>
      <c r="K66" s="199"/>
      <c r="L66" s="199"/>
      <c r="M66" s="199"/>
      <c r="N66" s="144" t="s">
        <v>24</v>
      </c>
      <c r="O66" s="66">
        <v>0</v>
      </c>
      <c r="P66" s="1">
        <v>4</v>
      </c>
      <c r="Q66" s="104">
        <f>O66+P66</f>
        <v>4</v>
      </c>
      <c r="R66" s="89">
        <v>3</v>
      </c>
      <c r="S66" s="25">
        <v>4</v>
      </c>
      <c r="T66" s="104">
        <f>R66+S66</f>
        <v>7</v>
      </c>
      <c r="U66" s="89">
        <v>1</v>
      </c>
      <c r="V66" s="25">
        <v>3</v>
      </c>
      <c r="W66" s="104">
        <f>U66+V66</f>
        <v>4</v>
      </c>
      <c r="X66" s="90"/>
      <c r="Y66" s="59"/>
    </row>
    <row r="67" spans="1:28" ht="22.9" customHeight="1" x14ac:dyDescent="0.25">
      <c r="A67" s="204"/>
      <c r="B67" s="204"/>
      <c r="C67" s="204"/>
      <c r="D67" s="204"/>
      <c r="E67" s="204"/>
      <c r="F67" s="204"/>
      <c r="G67" s="205"/>
      <c r="H67" s="199"/>
      <c r="I67" s="199"/>
      <c r="J67" s="199"/>
      <c r="K67" s="199"/>
      <c r="L67" s="199"/>
      <c r="M67" s="199"/>
      <c r="N67" s="144" t="s">
        <v>25</v>
      </c>
      <c r="O67" s="66">
        <v>3</v>
      </c>
      <c r="P67" s="1">
        <v>7</v>
      </c>
      <c r="Q67" s="104">
        <f t="shared" ref="Q67:Q68" si="44">O67+P67</f>
        <v>10</v>
      </c>
      <c r="R67" s="89">
        <v>2</v>
      </c>
      <c r="S67" s="25">
        <v>7</v>
      </c>
      <c r="T67" s="104">
        <f t="shared" ref="T67:T68" si="45">R67+S67</f>
        <v>9</v>
      </c>
      <c r="U67" s="89">
        <v>6</v>
      </c>
      <c r="V67" s="25">
        <v>4</v>
      </c>
      <c r="W67" s="104">
        <f t="shared" ref="W67:W68" si="46">U67+V67</f>
        <v>10</v>
      </c>
      <c r="X67" s="90"/>
      <c r="Y67" s="59"/>
    </row>
    <row r="68" spans="1:28" ht="19.5" customHeight="1" x14ac:dyDescent="0.25">
      <c r="A68" s="204"/>
      <c r="B68" s="204"/>
      <c r="C68" s="204"/>
      <c r="D68" s="204"/>
      <c r="E68" s="204"/>
      <c r="F68" s="204"/>
      <c r="G68" s="205"/>
      <c r="H68" s="200"/>
      <c r="I68" s="200"/>
      <c r="J68" s="200"/>
      <c r="K68" s="200"/>
      <c r="L68" s="200"/>
      <c r="M68" s="200"/>
      <c r="N68" s="144" t="s">
        <v>26</v>
      </c>
      <c r="O68" s="66">
        <v>0</v>
      </c>
      <c r="P68" s="1">
        <v>0</v>
      </c>
      <c r="Q68" s="104">
        <f t="shared" si="44"/>
        <v>0</v>
      </c>
      <c r="R68" s="89">
        <v>0</v>
      </c>
      <c r="S68" s="25">
        <v>0</v>
      </c>
      <c r="T68" s="104">
        <f t="shared" si="45"/>
        <v>0</v>
      </c>
      <c r="U68" s="89">
        <v>0</v>
      </c>
      <c r="V68" s="25">
        <v>0</v>
      </c>
      <c r="W68" s="104">
        <f t="shared" si="46"/>
        <v>0</v>
      </c>
      <c r="X68" s="90"/>
      <c r="Y68" s="59"/>
    </row>
    <row r="69" spans="1:28" ht="15" customHeight="1" x14ac:dyDescent="0.25"/>
    <row r="70" spans="1:28" ht="15" customHeight="1" x14ac:dyDescent="0.3">
      <c r="O70" s="201" t="s">
        <v>237</v>
      </c>
      <c r="P70" s="201"/>
      <c r="Q70" s="201"/>
      <c r="R70" s="201"/>
      <c r="S70" s="201"/>
      <c r="T70" s="201"/>
      <c r="U70" s="201"/>
      <c r="V70" s="201"/>
      <c r="W70" s="201"/>
      <c r="X70" s="201"/>
      <c r="Y70" s="201"/>
      <c r="Z70" s="152"/>
      <c r="AA70" s="152"/>
      <c r="AB70" s="152"/>
    </row>
    <row r="71" spans="1:28" ht="18.75" x14ac:dyDescent="0.3">
      <c r="G71" s="4"/>
      <c r="H71" s="4"/>
      <c r="I71" s="4"/>
      <c r="J71" s="4"/>
      <c r="K71" s="4"/>
      <c r="L71" s="152"/>
      <c r="M71" s="152"/>
      <c r="N71" s="152"/>
      <c r="O71" s="152"/>
      <c r="P71" s="152"/>
      <c r="Q71" s="152"/>
      <c r="R71" s="152"/>
      <c r="S71" s="152"/>
      <c r="T71" s="152"/>
      <c r="U71" s="152"/>
      <c r="V71" s="152"/>
      <c r="W71" s="152"/>
      <c r="X71" s="152"/>
      <c r="Y71" s="152"/>
    </row>
  </sheetData>
  <mergeCells count="44">
    <mergeCell ref="A1:N1"/>
    <mergeCell ref="A62:F68"/>
    <mergeCell ref="G62:G68"/>
    <mergeCell ref="C4:C7"/>
    <mergeCell ref="D4:D7"/>
    <mergeCell ref="E4:E7"/>
    <mergeCell ref="F4:F7"/>
    <mergeCell ref="A2:A7"/>
    <mergeCell ref="B2:B7"/>
    <mergeCell ref="C2:F3"/>
    <mergeCell ref="H3:N3"/>
    <mergeCell ref="G3:G7"/>
    <mergeCell ref="I5:I7"/>
    <mergeCell ref="H4:H7"/>
    <mergeCell ref="J5:J7"/>
    <mergeCell ref="G2:N2"/>
    <mergeCell ref="Y2:Y7"/>
    <mergeCell ref="O4:Q4"/>
    <mergeCell ref="O5:O7"/>
    <mergeCell ref="P5:P7"/>
    <mergeCell ref="Q5:Q7"/>
    <mergeCell ref="X2:X7"/>
    <mergeCell ref="R5:R7"/>
    <mergeCell ref="S5:S7"/>
    <mergeCell ref="T5:T7"/>
    <mergeCell ref="O2:W2"/>
    <mergeCell ref="O3:W3"/>
    <mergeCell ref="R4:T4"/>
    <mergeCell ref="U4:W4"/>
    <mergeCell ref="U5:U7"/>
    <mergeCell ref="V5:V7"/>
    <mergeCell ref="M62:M68"/>
    <mergeCell ref="O70:Y70"/>
    <mergeCell ref="W5:W7"/>
    <mergeCell ref="I4:J4"/>
    <mergeCell ref="K4:K7"/>
    <mergeCell ref="N4:N7"/>
    <mergeCell ref="M4:M7"/>
    <mergeCell ref="L4:L7"/>
    <mergeCell ref="H62:H68"/>
    <mergeCell ref="I62:I68"/>
    <mergeCell ref="J62:J68"/>
    <mergeCell ref="K62:K68"/>
    <mergeCell ref="L62:L68"/>
  </mergeCells>
  <pageMargins left="0.19965277777777779" right="5.46875E-2" top="0.50468749999999996" bottom="0.75" header="0.3" footer="0.3"/>
  <pageSetup paperSize="9" scale="75" orientation="landscape" r:id="rId1"/>
  <ignoredErrors>
    <ignoredError sqref="Q42 Q55:Q56 W54 Q48 T48 W48 T65 G9" formula="1"/>
    <ignoredError sqref="C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8"/>
  <sheetViews>
    <sheetView view="pageLayout" topLeftCell="A7" workbookViewId="0">
      <selection activeCell="K29" sqref="K29"/>
    </sheetView>
  </sheetViews>
  <sheetFormatPr defaultRowHeight="15" x14ac:dyDescent="0.25"/>
  <sheetData>
    <row r="2" spans="2:15" ht="18.75" x14ac:dyDescent="0.3">
      <c r="I2" s="210" t="s">
        <v>41</v>
      </c>
      <c r="J2" s="207"/>
      <c r="K2" s="207"/>
      <c r="L2" s="5"/>
      <c r="M2" s="5"/>
    </row>
    <row r="3" spans="2:15" ht="37.9" customHeight="1" x14ac:dyDescent="0.25">
      <c r="I3" s="211" t="s">
        <v>42</v>
      </c>
      <c r="J3" s="212"/>
      <c r="K3" s="212"/>
      <c r="L3" s="212"/>
      <c r="M3" s="212"/>
      <c r="N3" s="212"/>
      <c r="O3" s="212"/>
    </row>
    <row r="4" spans="2:15" ht="17.25" customHeight="1" x14ac:dyDescent="0.25">
      <c r="I4" s="212"/>
      <c r="J4" s="212"/>
      <c r="K4" s="212"/>
      <c r="L4" s="212"/>
      <c r="M4" s="212"/>
      <c r="N4" s="212"/>
      <c r="O4" s="212"/>
    </row>
    <row r="5" spans="2:15" ht="18.75" x14ac:dyDescent="0.3">
      <c r="I5" s="5" t="s">
        <v>228</v>
      </c>
    </row>
    <row r="6" spans="2:15" ht="18" x14ac:dyDescent="0.35">
      <c r="I6" s="5"/>
      <c r="J6" s="5"/>
      <c r="K6" s="5"/>
      <c r="L6" s="5"/>
      <c r="M6" s="5"/>
    </row>
    <row r="11" spans="2:15" ht="21" x14ac:dyDescent="0.4">
      <c r="D11" s="6"/>
      <c r="E11" s="6"/>
      <c r="F11" s="6"/>
      <c r="G11" s="6"/>
      <c r="H11" s="6"/>
      <c r="I11" s="6"/>
      <c r="J11" s="6"/>
      <c r="K11" s="6"/>
    </row>
    <row r="12" spans="2:15" ht="20.25" x14ac:dyDescent="0.3">
      <c r="C12" s="6"/>
      <c r="D12" s="6"/>
      <c r="E12" s="6"/>
      <c r="F12" s="7" t="s">
        <v>27</v>
      </c>
      <c r="G12" s="7"/>
      <c r="H12" s="7"/>
      <c r="I12" s="6"/>
      <c r="J12" s="6"/>
    </row>
    <row r="13" spans="2:15" ht="20.25" x14ac:dyDescent="0.3">
      <c r="C13" s="209" t="s">
        <v>204</v>
      </c>
      <c r="D13" s="209"/>
      <c r="E13" s="209"/>
      <c r="F13" s="209"/>
      <c r="G13" s="209"/>
      <c r="H13" s="209"/>
      <c r="I13" s="209"/>
      <c r="J13" s="209"/>
      <c r="K13" s="209"/>
      <c r="L13" s="209"/>
      <c r="M13" s="209"/>
    </row>
    <row r="14" spans="2:15" ht="20.25" x14ac:dyDescent="0.3">
      <c r="B14" s="7" t="s">
        <v>180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2:15" ht="14.45" x14ac:dyDescent="0.3">
      <c r="E15" s="8"/>
      <c r="F15" s="8"/>
      <c r="G15" s="8"/>
      <c r="H15" s="8"/>
    </row>
    <row r="16" spans="2:15" ht="18.75" x14ac:dyDescent="0.3">
      <c r="E16" s="5" t="s">
        <v>28</v>
      </c>
      <c r="F16" s="5"/>
      <c r="G16" s="208" t="s">
        <v>181</v>
      </c>
      <c r="H16" s="208"/>
      <c r="I16" s="5"/>
      <c r="J16" s="5"/>
      <c r="K16" s="5"/>
      <c r="L16" s="5"/>
    </row>
    <row r="17" spans="5:14" ht="18" x14ac:dyDescent="0.35">
      <c r="E17" s="5"/>
      <c r="F17" s="5"/>
      <c r="G17" s="5"/>
      <c r="H17" s="5"/>
      <c r="I17" s="5"/>
    </row>
    <row r="18" spans="5:14" ht="18" x14ac:dyDescent="0.35">
      <c r="E18" s="5"/>
      <c r="F18" s="5"/>
      <c r="G18" s="5"/>
      <c r="H18" s="5"/>
      <c r="I18" s="5"/>
    </row>
    <row r="19" spans="5:14" ht="18" x14ac:dyDescent="0.35">
      <c r="F19" s="5"/>
      <c r="G19" s="5"/>
      <c r="H19" s="5"/>
      <c r="I19" s="5"/>
      <c r="J19" s="5"/>
    </row>
    <row r="24" spans="5:14" ht="15.75" x14ac:dyDescent="0.25">
      <c r="I24" s="9" t="s">
        <v>29</v>
      </c>
      <c r="J24" s="9"/>
      <c r="K24" s="9"/>
      <c r="L24" s="9"/>
      <c r="M24" s="9"/>
    </row>
    <row r="25" spans="5:14" ht="15.75" x14ac:dyDescent="0.25">
      <c r="I25" s="206" t="s">
        <v>235</v>
      </c>
      <c r="J25" s="207"/>
      <c r="K25" s="207"/>
      <c r="L25" s="207"/>
      <c r="M25" s="207"/>
    </row>
    <row r="26" spans="5:14" ht="15.75" x14ac:dyDescent="0.25">
      <c r="I26" s="9" t="s">
        <v>236</v>
      </c>
      <c r="J26" s="9"/>
      <c r="K26" s="9"/>
      <c r="L26" s="9"/>
      <c r="M26" s="9"/>
    </row>
    <row r="27" spans="5:14" ht="16.149999999999999" customHeight="1" x14ac:dyDescent="0.25">
      <c r="I27" s="206" t="s">
        <v>30</v>
      </c>
      <c r="J27" s="207"/>
      <c r="K27" s="207"/>
      <c r="L27" s="207"/>
      <c r="M27" s="207"/>
    </row>
    <row r="28" spans="5:14" ht="15.6" x14ac:dyDescent="0.3">
      <c r="J28" s="9"/>
      <c r="K28" s="9"/>
      <c r="L28" s="9"/>
      <c r="M28" s="9"/>
      <c r="N28" s="9"/>
    </row>
  </sheetData>
  <mergeCells count="6">
    <mergeCell ref="I25:M25"/>
    <mergeCell ref="I27:M27"/>
    <mergeCell ref="G16:H16"/>
    <mergeCell ref="C13:M13"/>
    <mergeCell ref="I2:K2"/>
    <mergeCell ref="I3:O4"/>
  </mergeCells>
  <pageMargins left="0.7" right="0.89583333333333337" top="0.75" bottom="0.3166666666666666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1"/>
  <sheetViews>
    <sheetView view="pageLayout" workbookViewId="0">
      <selection activeCell="F19" sqref="F19"/>
    </sheetView>
  </sheetViews>
  <sheetFormatPr defaultRowHeight="15" x14ac:dyDescent="0.25"/>
  <cols>
    <col min="3" max="4" width="15.28515625" customWidth="1"/>
    <col min="5" max="5" width="18.28515625" customWidth="1"/>
    <col min="6" max="6" width="16.5703125" customWidth="1"/>
    <col min="7" max="8" width="15.28515625" customWidth="1"/>
  </cols>
  <sheetData>
    <row r="2" spans="2:10" ht="18.75" x14ac:dyDescent="0.3">
      <c r="C2" s="216" t="s">
        <v>123</v>
      </c>
      <c r="D2" s="216"/>
      <c r="E2" s="216"/>
      <c r="F2" s="216"/>
      <c r="G2" s="216"/>
      <c r="H2" s="216"/>
    </row>
    <row r="4" spans="2:10" x14ac:dyDescent="0.25">
      <c r="B4" s="217" t="s">
        <v>31</v>
      </c>
      <c r="C4" s="219" t="s">
        <v>32</v>
      </c>
      <c r="D4" s="217" t="s">
        <v>33</v>
      </c>
      <c r="E4" s="217" t="s">
        <v>34</v>
      </c>
      <c r="F4" s="217" t="s">
        <v>19</v>
      </c>
      <c r="G4" s="217" t="s">
        <v>9</v>
      </c>
      <c r="H4" s="219" t="s">
        <v>35</v>
      </c>
      <c r="I4" s="213" t="s">
        <v>36</v>
      </c>
    </row>
    <row r="5" spans="2:10" ht="66.75" customHeight="1" x14ac:dyDescent="0.25">
      <c r="B5" s="218"/>
      <c r="C5" s="220"/>
      <c r="D5" s="221"/>
      <c r="E5" s="221"/>
      <c r="F5" s="221"/>
      <c r="G5" s="221"/>
      <c r="H5" s="222"/>
      <c r="I5" s="214"/>
    </row>
    <row r="6" spans="2:10" ht="22.5" customHeight="1" x14ac:dyDescent="0.25">
      <c r="B6" s="12" t="s">
        <v>37</v>
      </c>
      <c r="C6" s="10" t="s">
        <v>124</v>
      </c>
      <c r="D6" s="10" t="s">
        <v>125</v>
      </c>
      <c r="E6" s="10"/>
      <c r="F6" s="37"/>
      <c r="G6" s="10"/>
      <c r="H6" s="10">
        <v>11</v>
      </c>
      <c r="I6" s="11" t="s">
        <v>126</v>
      </c>
    </row>
    <row r="7" spans="2:10" ht="22.5" customHeight="1" x14ac:dyDescent="0.25">
      <c r="B7" s="38" t="s">
        <v>38</v>
      </c>
      <c r="C7" s="10" t="s">
        <v>246</v>
      </c>
      <c r="D7" s="10" t="s">
        <v>240</v>
      </c>
      <c r="E7" s="10" t="s">
        <v>241</v>
      </c>
      <c r="F7" s="37"/>
      <c r="G7" s="10"/>
      <c r="H7" s="10">
        <v>11</v>
      </c>
      <c r="I7" s="11" t="s">
        <v>239</v>
      </c>
    </row>
    <row r="8" spans="2:10" ht="22.5" customHeight="1" x14ac:dyDescent="0.25">
      <c r="B8" s="38" t="s">
        <v>182</v>
      </c>
      <c r="C8" s="10" t="s">
        <v>127</v>
      </c>
      <c r="D8" s="10" t="s">
        <v>244</v>
      </c>
      <c r="E8" s="10" t="s">
        <v>245</v>
      </c>
      <c r="F8" s="37"/>
      <c r="G8" s="10" t="s">
        <v>242</v>
      </c>
      <c r="H8" s="10">
        <v>2</v>
      </c>
      <c r="I8" s="11" t="s">
        <v>128</v>
      </c>
    </row>
    <row r="9" spans="2:10" ht="18.75" x14ac:dyDescent="0.25">
      <c r="B9" s="38" t="s">
        <v>16</v>
      </c>
      <c r="C9" s="12">
        <v>89</v>
      </c>
      <c r="D9" s="12">
        <v>8</v>
      </c>
      <c r="E9" s="12">
        <v>21</v>
      </c>
      <c r="F9" s="56"/>
      <c r="G9" s="12">
        <v>6</v>
      </c>
      <c r="H9" s="12">
        <v>24</v>
      </c>
      <c r="I9" s="3" t="s">
        <v>243</v>
      </c>
    </row>
    <row r="11" spans="2:10" ht="31.5" customHeight="1" x14ac:dyDescent="0.3">
      <c r="C11" s="215"/>
      <c r="D11" s="215"/>
      <c r="E11" s="215"/>
      <c r="F11" s="215"/>
      <c r="G11" s="215"/>
      <c r="H11" s="215"/>
      <c r="I11" s="215"/>
      <c r="J11" s="215"/>
    </row>
  </sheetData>
  <mergeCells count="10">
    <mergeCell ref="I4:I5"/>
    <mergeCell ref="C11:J11"/>
    <mergeCell ref="C2:H2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1"/>
  <sheetViews>
    <sheetView tabSelected="1" view="pageLayout" topLeftCell="A4" zoomScale="70" zoomScaleNormal="70" zoomScalePageLayoutView="70" workbookViewId="0">
      <selection activeCell="AP10" sqref="AP10"/>
    </sheetView>
  </sheetViews>
  <sheetFormatPr defaultRowHeight="15" x14ac:dyDescent="0.25"/>
  <cols>
    <col min="1" max="1" width="4.7109375" customWidth="1"/>
    <col min="2" max="15" width="4.42578125" customWidth="1"/>
    <col min="16" max="16" width="5.7109375" customWidth="1"/>
    <col min="17" max="40" width="4.42578125" customWidth="1"/>
    <col min="41" max="41" width="5.140625" customWidth="1"/>
    <col min="42" max="53" width="4.42578125" customWidth="1"/>
  </cols>
  <sheetData>
    <row r="1" spans="1:53" ht="25.9" customHeight="1" x14ac:dyDescent="0.35">
      <c r="B1" s="5"/>
      <c r="C1" s="243" t="s">
        <v>43</v>
      </c>
      <c r="D1" s="244"/>
      <c r="E1" s="244"/>
      <c r="F1" s="244"/>
      <c r="G1" s="244"/>
      <c r="H1" s="244"/>
      <c r="I1" s="244"/>
      <c r="J1" s="244"/>
      <c r="K1" s="244"/>
      <c r="L1" s="244"/>
      <c r="M1" s="244"/>
    </row>
    <row r="2" spans="1:53" ht="23.45" customHeight="1" thickBot="1" x14ac:dyDescent="0.4">
      <c r="B2" s="5"/>
      <c r="C2" s="39"/>
    </row>
    <row r="3" spans="1:53" ht="16.899999999999999" customHeight="1" x14ac:dyDescent="0.25">
      <c r="A3" s="241" t="s">
        <v>22</v>
      </c>
      <c r="B3" s="229" t="s">
        <v>65</v>
      </c>
      <c r="C3" s="229"/>
      <c r="D3" s="229"/>
      <c r="E3" s="229"/>
      <c r="F3" s="236" t="s">
        <v>70</v>
      </c>
      <c r="G3" s="229" t="s">
        <v>71</v>
      </c>
      <c r="H3" s="229"/>
      <c r="I3" s="229"/>
      <c r="J3" s="236" t="s">
        <v>75</v>
      </c>
      <c r="K3" s="229" t="s">
        <v>76</v>
      </c>
      <c r="L3" s="230"/>
      <c r="M3" s="230"/>
      <c r="N3" s="230"/>
      <c r="O3" s="236" t="s">
        <v>81</v>
      </c>
      <c r="P3" s="229" t="s">
        <v>82</v>
      </c>
      <c r="Q3" s="230"/>
      <c r="R3" s="230"/>
      <c r="S3" s="236" t="s">
        <v>83</v>
      </c>
      <c r="T3" s="229" t="s">
        <v>84</v>
      </c>
      <c r="U3" s="230"/>
      <c r="V3" s="230"/>
      <c r="W3" s="230"/>
      <c r="X3" s="229" t="s">
        <v>89</v>
      </c>
      <c r="Y3" s="230"/>
      <c r="Z3" s="230"/>
      <c r="AA3" s="230"/>
      <c r="AB3" s="229" t="s">
        <v>94</v>
      </c>
      <c r="AC3" s="230"/>
      <c r="AD3" s="230"/>
      <c r="AE3" s="230"/>
      <c r="AF3" s="236" t="s">
        <v>95</v>
      </c>
      <c r="AG3" s="229" t="s">
        <v>96</v>
      </c>
      <c r="AH3" s="230"/>
      <c r="AI3" s="230"/>
      <c r="AJ3" s="236" t="s">
        <v>97</v>
      </c>
      <c r="AK3" s="229" t="s">
        <v>98</v>
      </c>
      <c r="AL3" s="230"/>
      <c r="AM3" s="230"/>
      <c r="AN3" s="230"/>
      <c r="AO3" s="236" t="s">
        <v>103</v>
      </c>
      <c r="AP3" s="229" t="s">
        <v>104</v>
      </c>
      <c r="AQ3" s="230"/>
      <c r="AR3" s="230"/>
      <c r="AS3" s="236" t="s">
        <v>105</v>
      </c>
      <c r="AT3" s="229" t="s">
        <v>106</v>
      </c>
      <c r="AU3" s="230"/>
      <c r="AV3" s="230"/>
      <c r="AW3" s="230"/>
      <c r="AX3" s="229" t="s">
        <v>108</v>
      </c>
      <c r="AY3" s="230"/>
      <c r="AZ3" s="230"/>
      <c r="BA3" s="231"/>
    </row>
    <row r="4" spans="1:53" ht="16.899999999999999" customHeight="1" x14ac:dyDescent="0.25">
      <c r="A4" s="242"/>
      <c r="B4" s="232" t="s">
        <v>66</v>
      </c>
      <c r="C4" s="232" t="s">
        <v>67</v>
      </c>
      <c r="D4" s="232" t="s">
        <v>68</v>
      </c>
      <c r="E4" s="232" t="s">
        <v>69</v>
      </c>
      <c r="F4" s="232"/>
      <c r="G4" s="232" t="s">
        <v>72</v>
      </c>
      <c r="H4" s="232" t="s">
        <v>73</v>
      </c>
      <c r="I4" s="232" t="s">
        <v>74</v>
      </c>
      <c r="J4" s="232"/>
      <c r="K4" s="232" t="s">
        <v>77</v>
      </c>
      <c r="L4" s="232" t="s">
        <v>78</v>
      </c>
      <c r="M4" s="232" t="s">
        <v>79</v>
      </c>
      <c r="N4" s="232" t="s">
        <v>80</v>
      </c>
      <c r="O4" s="233"/>
      <c r="P4" s="232" t="s">
        <v>67</v>
      </c>
      <c r="Q4" s="232" t="s">
        <v>68</v>
      </c>
      <c r="R4" s="232" t="s">
        <v>69</v>
      </c>
      <c r="S4" s="233"/>
      <c r="T4" s="232" t="s">
        <v>85</v>
      </c>
      <c r="U4" s="232" t="s">
        <v>86</v>
      </c>
      <c r="V4" s="232" t="s">
        <v>87</v>
      </c>
      <c r="W4" s="232" t="s">
        <v>88</v>
      </c>
      <c r="X4" s="232" t="s">
        <v>90</v>
      </c>
      <c r="Y4" s="232" t="s">
        <v>91</v>
      </c>
      <c r="Z4" s="232" t="s">
        <v>92</v>
      </c>
      <c r="AA4" s="232" t="s">
        <v>93</v>
      </c>
      <c r="AB4" s="232" t="s">
        <v>90</v>
      </c>
      <c r="AC4" s="239" t="s">
        <v>91</v>
      </c>
      <c r="AD4" s="232" t="s">
        <v>92</v>
      </c>
      <c r="AE4" s="232" t="s">
        <v>93</v>
      </c>
      <c r="AF4" s="233"/>
      <c r="AG4" s="232" t="s">
        <v>72</v>
      </c>
      <c r="AH4" s="232" t="s">
        <v>73</v>
      </c>
      <c r="AI4" s="232" t="s">
        <v>74</v>
      </c>
      <c r="AJ4" s="233"/>
      <c r="AK4" s="237" t="s">
        <v>99</v>
      </c>
      <c r="AL4" s="232" t="s">
        <v>100</v>
      </c>
      <c r="AM4" s="232" t="s">
        <v>101</v>
      </c>
      <c r="AN4" s="232" t="s">
        <v>102</v>
      </c>
      <c r="AO4" s="233"/>
      <c r="AP4" s="232" t="s">
        <v>67</v>
      </c>
      <c r="AQ4" s="232" t="s">
        <v>68</v>
      </c>
      <c r="AR4" s="232" t="s">
        <v>69</v>
      </c>
      <c r="AS4" s="233"/>
      <c r="AT4" s="232" t="s">
        <v>72</v>
      </c>
      <c r="AU4" s="232" t="s">
        <v>73</v>
      </c>
      <c r="AV4" s="232" t="s">
        <v>74</v>
      </c>
      <c r="AW4" s="232" t="s">
        <v>107</v>
      </c>
      <c r="AX4" s="232" t="s">
        <v>77</v>
      </c>
      <c r="AY4" s="232" t="s">
        <v>78</v>
      </c>
      <c r="AZ4" s="232" t="s">
        <v>79</v>
      </c>
      <c r="BA4" s="234" t="s">
        <v>80</v>
      </c>
    </row>
    <row r="5" spans="1:53" x14ac:dyDescent="0.25">
      <c r="A5" s="242"/>
      <c r="B5" s="232"/>
      <c r="C5" s="232"/>
      <c r="D5" s="232"/>
      <c r="E5" s="232"/>
      <c r="F5" s="232"/>
      <c r="G5" s="232"/>
      <c r="H5" s="232"/>
      <c r="I5" s="232"/>
      <c r="J5" s="232"/>
      <c r="K5" s="233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  <c r="W5" s="233"/>
      <c r="X5" s="233"/>
      <c r="Y5" s="233"/>
      <c r="Z5" s="233"/>
      <c r="AA5" s="233"/>
      <c r="AB5" s="233"/>
      <c r="AC5" s="240"/>
      <c r="AD5" s="233"/>
      <c r="AE5" s="233"/>
      <c r="AF5" s="233"/>
      <c r="AG5" s="233"/>
      <c r="AH5" s="233"/>
      <c r="AI5" s="233"/>
      <c r="AJ5" s="233"/>
      <c r="AK5" s="238"/>
      <c r="AL5" s="233"/>
      <c r="AM5" s="233"/>
      <c r="AN5" s="233"/>
      <c r="AO5" s="233"/>
      <c r="AP5" s="233"/>
      <c r="AQ5" s="233"/>
      <c r="AR5" s="233"/>
      <c r="AS5" s="233"/>
      <c r="AT5" s="233"/>
      <c r="AU5" s="233"/>
      <c r="AV5" s="233"/>
      <c r="AW5" s="233"/>
      <c r="AX5" s="233"/>
      <c r="AY5" s="233"/>
      <c r="AZ5" s="233"/>
      <c r="BA5" s="235"/>
    </row>
    <row r="6" spans="1:53" ht="19.899999999999999" customHeight="1" x14ac:dyDescent="0.25">
      <c r="A6" s="242"/>
      <c r="B6" s="232"/>
      <c r="C6" s="232"/>
      <c r="D6" s="232"/>
      <c r="E6" s="232"/>
      <c r="F6" s="232"/>
      <c r="G6" s="232"/>
      <c r="H6" s="232"/>
      <c r="I6" s="232"/>
      <c r="J6" s="232"/>
      <c r="K6" s="233"/>
      <c r="L6" s="233"/>
      <c r="M6" s="233"/>
      <c r="N6" s="233"/>
      <c r="O6" s="233"/>
      <c r="P6" s="233"/>
      <c r="Q6" s="233"/>
      <c r="R6" s="233"/>
      <c r="S6" s="233"/>
      <c r="T6" s="233"/>
      <c r="U6" s="233"/>
      <c r="V6" s="233"/>
      <c r="W6" s="233"/>
      <c r="X6" s="233"/>
      <c r="Y6" s="233"/>
      <c r="Z6" s="233"/>
      <c r="AA6" s="233"/>
      <c r="AB6" s="233"/>
      <c r="AC6" s="240"/>
      <c r="AD6" s="233"/>
      <c r="AE6" s="233"/>
      <c r="AF6" s="233"/>
      <c r="AG6" s="233"/>
      <c r="AH6" s="233"/>
      <c r="AI6" s="233"/>
      <c r="AJ6" s="233"/>
      <c r="AK6" s="238"/>
      <c r="AL6" s="233"/>
      <c r="AM6" s="233"/>
      <c r="AN6" s="233"/>
      <c r="AO6" s="233"/>
      <c r="AP6" s="233"/>
      <c r="AQ6" s="233"/>
      <c r="AR6" s="233"/>
      <c r="AS6" s="233"/>
      <c r="AT6" s="233"/>
      <c r="AU6" s="233"/>
      <c r="AV6" s="233"/>
      <c r="AW6" s="233"/>
      <c r="AX6" s="233"/>
      <c r="AY6" s="233"/>
      <c r="AZ6" s="233"/>
      <c r="BA6" s="235"/>
    </row>
    <row r="7" spans="1:53" ht="42" customHeight="1" x14ac:dyDescent="0.25">
      <c r="A7" s="242"/>
      <c r="B7" s="41">
        <v>1</v>
      </c>
      <c r="C7" s="41">
        <v>2</v>
      </c>
      <c r="D7" s="41">
        <v>3</v>
      </c>
      <c r="E7" s="41">
        <v>4</v>
      </c>
      <c r="F7" s="41">
        <v>5</v>
      </c>
      <c r="G7" s="41">
        <v>6</v>
      </c>
      <c r="H7" s="41">
        <v>7</v>
      </c>
      <c r="I7" s="41">
        <v>8</v>
      </c>
      <c r="J7" s="41">
        <v>9</v>
      </c>
      <c r="K7" s="41">
        <v>10</v>
      </c>
      <c r="L7" s="41">
        <v>11</v>
      </c>
      <c r="M7" s="41">
        <v>12</v>
      </c>
      <c r="N7" s="41">
        <v>13</v>
      </c>
      <c r="O7" s="41">
        <v>14</v>
      </c>
      <c r="P7" s="41">
        <v>15</v>
      </c>
      <c r="Q7" s="41">
        <v>16</v>
      </c>
      <c r="R7" s="41">
        <v>17</v>
      </c>
      <c r="S7" s="41">
        <v>18</v>
      </c>
      <c r="T7" s="41">
        <v>19</v>
      </c>
      <c r="U7" s="41">
        <v>20</v>
      </c>
      <c r="V7" s="41">
        <v>21</v>
      </c>
      <c r="W7" s="41">
        <v>22</v>
      </c>
      <c r="X7" s="41">
        <v>23</v>
      </c>
      <c r="Y7" s="41">
        <v>24</v>
      </c>
      <c r="Z7" s="41">
        <v>25</v>
      </c>
      <c r="AA7" s="41">
        <v>26</v>
      </c>
      <c r="AB7" s="41">
        <v>27</v>
      </c>
      <c r="AC7" s="41">
        <v>28</v>
      </c>
      <c r="AD7" s="41">
        <v>29</v>
      </c>
      <c r="AE7" s="41">
        <v>30</v>
      </c>
      <c r="AF7" s="41">
        <v>31</v>
      </c>
      <c r="AG7" s="41">
        <v>32</v>
      </c>
      <c r="AH7" s="41">
        <v>33</v>
      </c>
      <c r="AI7" s="41">
        <v>34</v>
      </c>
      <c r="AJ7" s="41">
        <v>35</v>
      </c>
      <c r="AK7" s="41">
        <v>36</v>
      </c>
      <c r="AL7" s="41">
        <v>37</v>
      </c>
      <c r="AM7" s="41">
        <v>38</v>
      </c>
      <c r="AN7" s="41">
        <v>39</v>
      </c>
      <c r="AO7" s="41">
        <v>40</v>
      </c>
      <c r="AP7" s="41">
        <v>41</v>
      </c>
      <c r="AQ7" s="41">
        <v>42</v>
      </c>
      <c r="AR7" s="41">
        <v>43</v>
      </c>
      <c r="AS7" s="41">
        <v>44</v>
      </c>
      <c r="AT7" s="41">
        <v>45</v>
      </c>
      <c r="AU7" s="41">
        <v>46</v>
      </c>
      <c r="AV7" s="41">
        <v>47</v>
      </c>
      <c r="AW7" s="41">
        <v>48</v>
      </c>
      <c r="AX7" s="41">
        <v>49</v>
      </c>
      <c r="AY7" s="41">
        <v>50</v>
      </c>
      <c r="AZ7" s="41">
        <v>51</v>
      </c>
      <c r="BA7" s="44">
        <v>52</v>
      </c>
    </row>
    <row r="8" spans="1:53" ht="72.599999999999994" customHeight="1" x14ac:dyDescent="0.25">
      <c r="A8" s="51" t="s">
        <v>62</v>
      </c>
      <c r="B8" s="71" t="s">
        <v>110</v>
      </c>
      <c r="C8" s="71" t="s">
        <v>110</v>
      </c>
      <c r="D8" s="71" t="s">
        <v>110</v>
      </c>
      <c r="E8" s="71" t="s">
        <v>110</v>
      </c>
      <c r="F8" s="71" t="s">
        <v>110</v>
      </c>
      <c r="G8" s="71" t="s">
        <v>110</v>
      </c>
      <c r="H8" s="71" t="s">
        <v>110</v>
      </c>
      <c r="I8" s="71" t="s">
        <v>110</v>
      </c>
      <c r="J8" s="71" t="s">
        <v>110</v>
      </c>
      <c r="K8" s="71" t="s">
        <v>110</v>
      </c>
      <c r="L8" s="71" t="s">
        <v>110</v>
      </c>
      <c r="M8" s="71" t="s">
        <v>110</v>
      </c>
      <c r="N8" s="71" t="s">
        <v>110</v>
      </c>
      <c r="O8" s="71" t="s">
        <v>110</v>
      </c>
      <c r="P8" s="71" t="s">
        <v>110</v>
      </c>
      <c r="Q8" s="71" t="s">
        <v>110</v>
      </c>
      <c r="R8" s="71" t="s">
        <v>110</v>
      </c>
      <c r="S8" s="42" t="s">
        <v>39</v>
      </c>
      <c r="T8" s="42" t="s">
        <v>39</v>
      </c>
      <c r="U8" s="71" t="s">
        <v>110</v>
      </c>
      <c r="V8" s="71" t="s">
        <v>110</v>
      </c>
      <c r="W8" s="71" t="s">
        <v>110</v>
      </c>
      <c r="X8" s="71" t="s">
        <v>110</v>
      </c>
      <c r="Y8" s="71" t="s">
        <v>110</v>
      </c>
      <c r="Z8" s="71" t="s">
        <v>110</v>
      </c>
      <c r="AA8" s="71" t="s">
        <v>110</v>
      </c>
      <c r="AB8" s="71" t="s">
        <v>110</v>
      </c>
      <c r="AC8" s="71" t="s">
        <v>110</v>
      </c>
      <c r="AD8" s="71" t="s">
        <v>110</v>
      </c>
      <c r="AE8" s="71" t="s">
        <v>110</v>
      </c>
      <c r="AF8" s="14" t="s">
        <v>119</v>
      </c>
      <c r="AG8" s="14" t="s">
        <v>119</v>
      </c>
      <c r="AH8" s="14" t="s">
        <v>119</v>
      </c>
      <c r="AI8" s="14" t="s">
        <v>119</v>
      </c>
      <c r="AJ8" s="14" t="s">
        <v>119</v>
      </c>
      <c r="AK8" s="14" t="s">
        <v>119</v>
      </c>
      <c r="AL8" s="71" t="s">
        <v>129</v>
      </c>
      <c r="AM8" s="71" t="s">
        <v>110</v>
      </c>
      <c r="AN8" s="71" t="s">
        <v>110</v>
      </c>
      <c r="AO8" s="71" t="s">
        <v>110</v>
      </c>
      <c r="AP8" s="71" t="s">
        <v>110</v>
      </c>
      <c r="AQ8" s="71" t="s">
        <v>129</v>
      </c>
      <c r="AR8" s="71" t="s">
        <v>110</v>
      </c>
      <c r="AS8" s="42" t="s">
        <v>39</v>
      </c>
      <c r="AT8" s="43" t="s">
        <v>39</v>
      </c>
      <c r="AU8" s="43" t="s">
        <v>39</v>
      </c>
      <c r="AV8" s="43" t="s">
        <v>39</v>
      </c>
      <c r="AW8" s="43" t="s">
        <v>39</v>
      </c>
      <c r="AX8" s="43" t="s">
        <v>39</v>
      </c>
      <c r="AY8" s="43" t="s">
        <v>39</v>
      </c>
      <c r="AZ8" s="43" t="s">
        <v>39</v>
      </c>
      <c r="BA8" s="45" t="s">
        <v>39</v>
      </c>
    </row>
    <row r="9" spans="1:53" ht="72.599999999999994" customHeight="1" x14ac:dyDescent="0.25">
      <c r="A9" s="81" t="s">
        <v>63</v>
      </c>
      <c r="B9" s="71" t="s">
        <v>110</v>
      </c>
      <c r="C9" s="14" t="s">
        <v>119</v>
      </c>
      <c r="D9" s="14" t="s">
        <v>119</v>
      </c>
      <c r="E9" s="14" t="s">
        <v>119</v>
      </c>
      <c r="F9" s="14" t="s">
        <v>119</v>
      </c>
      <c r="G9" s="14" t="s">
        <v>119</v>
      </c>
      <c r="H9" s="14" t="s">
        <v>119</v>
      </c>
      <c r="I9" s="71" t="s">
        <v>110</v>
      </c>
      <c r="J9" s="71" t="s">
        <v>110</v>
      </c>
      <c r="K9" s="71" t="s">
        <v>110</v>
      </c>
      <c r="L9" s="71" t="s">
        <v>110</v>
      </c>
      <c r="M9" s="71" t="s">
        <v>110</v>
      </c>
      <c r="N9" s="71" t="s">
        <v>110</v>
      </c>
      <c r="O9" s="14" t="s">
        <v>112</v>
      </c>
      <c r="P9" s="14" t="s">
        <v>112</v>
      </c>
      <c r="Q9" s="14" t="s">
        <v>112</v>
      </c>
      <c r="R9" s="14" t="s">
        <v>112</v>
      </c>
      <c r="S9" s="42" t="s">
        <v>39</v>
      </c>
      <c r="T9" s="42" t="s">
        <v>39</v>
      </c>
      <c r="U9" s="71" t="s">
        <v>110</v>
      </c>
      <c r="V9" s="71" t="s">
        <v>110</v>
      </c>
      <c r="W9" s="71" t="s">
        <v>109</v>
      </c>
      <c r="X9" s="71" t="s">
        <v>110</v>
      </c>
      <c r="Y9" s="71" t="s">
        <v>109</v>
      </c>
      <c r="Z9" s="71" t="s">
        <v>110</v>
      </c>
      <c r="AA9" s="71" t="s">
        <v>110</v>
      </c>
      <c r="AB9" s="71" t="s">
        <v>109</v>
      </c>
      <c r="AC9" s="71" t="s">
        <v>110</v>
      </c>
      <c r="AD9" s="71" t="s">
        <v>110</v>
      </c>
      <c r="AE9" s="71" t="s">
        <v>110</v>
      </c>
      <c r="AF9" s="71" t="s">
        <v>110</v>
      </c>
      <c r="AG9" s="71" t="s">
        <v>110</v>
      </c>
      <c r="AH9" s="71" t="s">
        <v>110</v>
      </c>
      <c r="AI9" s="71" t="s">
        <v>110</v>
      </c>
      <c r="AJ9" s="71" t="s">
        <v>110</v>
      </c>
      <c r="AK9" s="71" t="s">
        <v>110</v>
      </c>
      <c r="AL9" s="14" t="s">
        <v>112</v>
      </c>
      <c r="AM9" s="14" t="s">
        <v>112</v>
      </c>
      <c r="AN9" s="14" t="s">
        <v>112</v>
      </c>
      <c r="AO9" s="14" t="s">
        <v>112</v>
      </c>
      <c r="AP9" s="14" t="s">
        <v>112</v>
      </c>
      <c r="AQ9" s="14" t="s">
        <v>112</v>
      </c>
      <c r="AR9" s="71" t="s">
        <v>110</v>
      </c>
      <c r="AS9" s="42" t="s">
        <v>39</v>
      </c>
      <c r="AT9" s="43" t="s">
        <v>39</v>
      </c>
      <c r="AU9" s="43" t="s">
        <v>39</v>
      </c>
      <c r="AV9" s="43" t="s">
        <v>39</v>
      </c>
      <c r="AW9" s="43" t="s">
        <v>39</v>
      </c>
      <c r="AX9" s="43" t="s">
        <v>39</v>
      </c>
      <c r="AY9" s="43" t="s">
        <v>39</v>
      </c>
      <c r="AZ9" s="43" t="s">
        <v>39</v>
      </c>
      <c r="BA9" s="45" t="s">
        <v>39</v>
      </c>
    </row>
    <row r="10" spans="1:53" ht="69" customHeight="1" thickBot="1" x14ac:dyDescent="0.3">
      <c r="A10" s="81" t="s">
        <v>182</v>
      </c>
      <c r="B10" s="14" t="s">
        <v>110</v>
      </c>
      <c r="C10" s="14" t="s">
        <v>110</v>
      </c>
      <c r="D10" s="14" t="s">
        <v>110</v>
      </c>
      <c r="E10" s="14" t="s">
        <v>110</v>
      </c>
      <c r="F10" s="14" t="s">
        <v>110</v>
      </c>
      <c r="G10" s="14" t="s">
        <v>110</v>
      </c>
      <c r="H10" s="14" t="s">
        <v>110</v>
      </c>
      <c r="I10" s="14" t="s">
        <v>110</v>
      </c>
      <c r="J10" s="14" t="s">
        <v>110</v>
      </c>
      <c r="K10" s="14" t="s">
        <v>110</v>
      </c>
      <c r="L10" s="14" t="s">
        <v>112</v>
      </c>
      <c r="M10" s="14" t="s">
        <v>112</v>
      </c>
      <c r="N10" s="14" t="s">
        <v>112</v>
      </c>
      <c r="O10" s="14" t="s">
        <v>112</v>
      </c>
      <c r="P10" s="14" t="s">
        <v>112</v>
      </c>
      <c r="Q10" s="14" t="s">
        <v>110</v>
      </c>
      <c r="R10" s="14" t="s">
        <v>120</v>
      </c>
      <c r="S10" s="42" t="s">
        <v>39</v>
      </c>
      <c r="T10" s="42" t="s">
        <v>39</v>
      </c>
      <c r="U10" s="14" t="s">
        <v>110</v>
      </c>
      <c r="V10" s="14" t="s">
        <v>110</v>
      </c>
      <c r="W10" s="14" t="s">
        <v>109</v>
      </c>
      <c r="X10" s="14" t="s">
        <v>109</v>
      </c>
      <c r="Y10" s="14" t="s">
        <v>119</v>
      </c>
      <c r="Z10" s="14" t="s">
        <v>119</v>
      </c>
      <c r="AA10" s="14" t="s">
        <v>119</v>
      </c>
      <c r="AB10" s="14" t="s">
        <v>119</v>
      </c>
      <c r="AC10" s="14" t="s">
        <v>119</v>
      </c>
      <c r="AD10" s="14" t="s">
        <v>119</v>
      </c>
      <c r="AE10" s="71" t="s">
        <v>110</v>
      </c>
      <c r="AF10" s="14" t="s">
        <v>109</v>
      </c>
      <c r="AG10" s="71" t="s">
        <v>110</v>
      </c>
      <c r="AH10" s="71" t="s">
        <v>110</v>
      </c>
      <c r="AI10" s="71" t="s">
        <v>110</v>
      </c>
      <c r="AJ10" s="14" t="s">
        <v>131</v>
      </c>
      <c r="AK10" s="14" t="s">
        <v>112</v>
      </c>
      <c r="AL10" s="14" t="s">
        <v>112</v>
      </c>
      <c r="AM10" s="14" t="s">
        <v>112</v>
      </c>
      <c r="AN10" s="14" t="s">
        <v>112</v>
      </c>
      <c r="AO10" s="14" t="s">
        <v>112</v>
      </c>
      <c r="AP10" s="14" t="s">
        <v>112</v>
      </c>
      <c r="AQ10" s="14" t="s">
        <v>130</v>
      </c>
      <c r="AR10" s="46" t="s">
        <v>64</v>
      </c>
      <c r="AS10" s="43"/>
      <c r="AT10" s="43"/>
      <c r="AU10" s="43"/>
      <c r="AV10" s="43"/>
      <c r="AW10" s="43"/>
      <c r="AX10" s="43"/>
      <c r="AY10" s="43"/>
      <c r="AZ10" s="43"/>
      <c r="BA10" s="45"/>
    </row>
    <row r="11" spans="1:53" ht="21" x14ac:dyDescent="0.4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</row>
    <row r="12" spans="1:53" ht="21" x14ac:dyDescent="0.35">
      <c r="A12" s="15"/>
      <c r="B12" s="15"/>
      <c r="C12" s="15"/>
      <c r="D12" s="15"/>
      <c r="E12" s="15"/>
      <c r="F12" s="15"/>
      <c r="G12" s="15"/>
      <c r="H12" s="15"/>
      <c r="I12" s="15"/>
      <c r="J12" s="6"/>
      <c r="K12" s="6"/>
      <c r="L12" s="6"/>
      <c r="M12" s="7" t="s">
        <v>40</v>
      </c>
      <c r="N12" s="7"/>
      <c r="O12" s="7"/>
      <c r="P12" s="7"/>
      <c r="Q12" s="7"/>
      <c r="R12" s="7"/>
      <c r="S12" s="40"/>
      <c r="T12" s="40"/>
      <c r="U12" s="40"/>
      <c r="V12" s="40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</row>
    <row r="13" spans="1:53" ht="21" x14ac:dyDescent="0.4">
      <c r="A13" s="15"/>
      <c r="B13" s="15"/>
      <c r="C13" s="15"/>
      <c r="D13" s="15"/>
      <c r="E13" s="15"/>
      <c r="F13" s="15"/>
      <c r="G13" s="15"/>
      <c r="H13" s="15"/>
      <c r="I13" s="15"/>
      <c r="J13" s="6"/>
      <c r="K13" s="6"/>
      <c r="L13" s="6"/>
      <c r="M13" s="6"/>
      <c r="N13" s="6"/>
      <c r="O13" s="6"/>
      <c r="P13" s="6"/>
      <c r="Q13" s="6"/>
      <c r="R13" s="6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</row>
    <row r="14" spans="1:53" ht="21" x14ac:dyDescent="0.4">
      <c r="A14" s="15"/>
      <c r="B14" s="15"/>
      <c r="C14" s="15"/>
      <c r="D14" s="15"/>
      <c r="E14" s="15"/>
      <c r="F14" s="15"/>
      <c r="G14" s="15"/>
      <c r="H14" s="15"/>
      <c r="I14" s="6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</row>
    <row r="15" spans="1:53" ht="21.6" thickBot="1" x14ac:dyDescent="0.45">
      <c r="A15" s="15"/>
      <c r="B15" s="15"/>
      <c r="C15" s="15"/>
      <c r="D15" s="15"/>
      <c r="E15" s="15"/>
      <c r="F15" s="15"/>
      <c r="G15" s="15"/>
      <c r="H15" s="15"/>
      <c r="I15" s="15"/>
      <c r="J15" s="6"/>
      <c r="K15" s="6"/>
      <c r="L15" s="6"/>
      <c r="M15" s="6"/>
      <c r="N15" s="6"/>
      <c r="O15" s="6"/>
      <c r="P15" s="6"/>
      <c r="Q15" s="6"/>
      <c r="R15" s="6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</row>
    <row r="16" spans="1:53" ht="22.5" thickBot="1" x14ac:dyDescent="0.4">
      <c r="A16" s="15"/>
      <c r="B16" s="15"/>
      <c r="C16" s="15"/>
      <c r="D16" s="15"/>
      <c r="E16" s="15"/>
      <c r="F16" s="15"/>
      <c r="G16" s="47" t="s">
        <v>110</v>
      </c>
      <c r="H16" s="15"/>
      <c r="I16" s="15"/>
      <c r="J16" s="227" t="s">
        <v>111</v>
      </c>
      <c r="K16" s="228"/>
      <c r="L16" s="228"/>
      <c r="M16" s="228"/>
      <c r="N16" s="228"/>
      <c r="O16" s="228"/>
      <c r="P16" s="228"/>
      <c r="Q16" s="228"/>
      <c r="R16" s="228"/>
      <c r="S16" s="228"/>
      <c r="T16" s="228"/>
      <c r="U16" s="228"/>
      <c r="V16" s="228"/>
      <c r="W16" s="228"/>
      <c r="X16" s="228"/>
      <c r="Y16" s="228"/>
      <c r="Z16" s="15"/>
      <c r="AA16" s="15"/>
      <c r="AB16" s="15"/>
      <c r="AC16" s="15"/>
      <c r="AD16" s="50" t="s">
        <v>113</v>
      </c>
      <c r="AE16" s="15"/>
      <c r="AF16" s="15"/>
      <c r="AG16" s="223" t="s">
        <v>118</v>
      </c>
      <c r="AH16" s="225"/>
      <c r="AI16" s="225"/>
      <c r="AJ16" s="225"/>
      <c r="AK16" s="225"/>
      <c r="AL16" s="225"/>
      <c r="AM16" s="225"/>
      <c r="AN16" s="225"/>
      <c r="AO16" s="225"/>
      <c r="AP16" s="225"/>
      <c r="AQ16" s="225"/>
      <c r="AR16" s="225"/>
      <c r="AS16" s="225"/>
      <c r="AT16" s="225"/>
      <c r="AU16" s="225"/>
      <c r="AV16" s="225"/>
      <c r="AW16" s="15"/>
      <c r="AX16" s="15"/>
      <c r="AY16" s="15"/>
      <c r="AZ16" s="15"/>
      <c r="BA16" s="15"/>
    </row>
    <row r="17" spans="1:53" ht="21" x14ac:dyDescent="0.35">
      <c r="A17" s="15"/>
      <c r="B17" s="15"/>
      <c r="C17" s="15"/>
      <c r="D17" s="15"/>
      <c r="E17" s="15"/>
      <c r="F17" s="15"/>
      <c r="G17" s="15"/>
      <c r="H17" s="15"/>
      <c r="I17" s="15"/>
      <c r="J17" s="228"/>
      <c r="K17" s="228"/>
      <c r="L17" s="228"/>
      <c r="M17" s="228"/>
      <c r="N17" s="228"/>
      <c r="O17" s="228"/>
      <c r="P17" s="228"/>
      <c r="Q17" s="228"/>
      <c r="R17" s="228"/>
      <c r="S17" s="228"/>
      <c r="T17" s="228"/>
      <c r="U17" s="228"/>
      <c r="V17" s="228"/>
      <c r="W17" s="228"/>
      <c r="X17" s="228"/>
      <c r="Y17" s="228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</row>
    <row r="18" spans="1:53" ht="21.6" thickBot="1" x14ac:dyDescent="0.45">
      <c r="A18" s="15"/>
      <c r="B18" s="15"/>
      <c r="C18" s="15"/>
      <c r="D18" s="15"/>
      <c r="E18" s="15"/>
      <c r="F18" s="15"/>
      <c r="G18" s="15"/>
      <c r="H18" s="15"/>
      <c r="I18" s="15"/>
      <c r="J18" s="6"/>
      <c r="K18" s="6"/>
      <c r="L18" s="6"/>
      <c r="M18" s="6"/>
      <c r="N18" s="6"/>
      <c r="O18" s="6"/>
      <c r="P18" s="6"/>
      <c r="Q18" s="6"/>
      <c r="R18" s="6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</row>
    <row r="19" spans="1:53" ht="22.5" thickBot="1" x14ac:dyDescent="0.4">
      <c r="A19" s="15"/>
      <c r="B19" s="15"/>
      <c r="C19" s="15"/>
      <c r="D19" s="15"/>
      <c r="E19" s="15"/>
      <c r="F19" s="15"/>
      <c r="G19" s="47" t="s">
        <v>109</v>
      </c>
      <c r="H19" s="15"/>
      <c r="I19" s="15"/>
      <c r="J19" s="223" t="s">
        <v>115</v>
      </c>
      <c r="K19" s="224"/>
      <c r="L19" s="224"/>
      <c r="M19" s="224"/>
      <c r="N19" s="224"/>
      <c r="O19" s="224"/>
      <c r="P19" s="224"/>
      <c r="Q19" s="224"/>
      <c r="R19" s="224"/>
      <c r="S19" s="224"/>
      <c r="T19" s="224"/>
      <c r="U19" s="224"/>
      <c r="V19" s="224"/>
      <c r="W19" s="224"/>
      <c r="X19" s="224"/>
      <c r="Y19" s="224"/>
      <c r="Z19" s="15"/>
      <c r="AA19" s="15"/>
      <c r="AB19" s="15"/>
      <c r="AC19" s="15"/>
      <c r="AD19" s="49" t="s">
        <v>64</v>
      </c>
      <c r="AE19" s="15"/>
      <c r="AF19" s="15"/>
      <c r="AG19" s="223" t="s">
        <v>117</v>
      </c>
      <c r="AH19" s="225"/>
      <c r="AI19" s="225"/>
      <c r="AJ19" s="225"/>
      <c r="AK19" s="225"/>
      <c r="AL19" s="225"/>
      <c r="AM19" s="225"/>
      <c r="AN19" s="225"/>
      <c r="AO19" s="225"/>
      <c r="AP19" s="225"/>
      <c r="AQ19" s="225"/>
      <c r="AR19" s="225"/>
      <c r="AS19" s="225"/>
      <c r="AT19" s="225"/>
      <c r="AU19" s="225"/>
      <c r="AV19" s="225"/>
      <c r="AW19" s="15"/>
      <c r="AX19" s="15"/>
      <c r="AY19" s="15"/>
      <c r="AZ19" s="15"/>
      <c r="BA19" s="15"/>
    </row>
    <row r="20" spans="1:53" ht="18.600000000000001" thickBot="1" x14ac:dyDescent="0.4">
      <c r="J20" s="5"/>
      <c r="K20" s="5"/>
      <c r="L20" s="5"/>
      <c r="M20" s="5"/>
      <c r="N20" s="5"/>
      <c r="O20" s="5"/>
      <c r="P20" s="5"/>
      <c r="Q20" s="5"/>
      <c r="R20" s="5"/>
    </row>
    <row r="21" spans="1:53" ht="19.899999999999999" customHeight="1" thickBot="1" x14ac:dyDescent="0.35">
      <c r="G21" s="47" t="s">
        <v>112</v>
      </c>
      <c r="J21" s="223" t="s">
        <v>116</v>
      </c>
      <c r="K21" s="223"/>
      <c r="L21" s="223"/>
      <c r="M21" s="223"/>
      <c r="N21" s="223"/>
      <c r="O21" s="223"/>
      <c r="P21" s="223"/>
      <c r="Q21" s="223"/>
      <c r="R21" s="223"/>
      <c r="S21" s="223"/>
      <c r="T21" s="223"/>
      <c r="U21" s="223"/>
      <c r="V21" s="223"/>
      <c r="W21" s="223"/>
      <c r="X21" s="223"/>
      <c r="Y21" s="223"/>
      <c r="AD21" s="48" t="s">
        <v>39</v>
      </c>
      <c r="AG21" s="226" t="s">
        <v>114</v>
      </c>
      <c r="AH21" s="226"/>
      <c r="AI21" s="226"/>
      <c r="AJ21" s="226"/>
      <c r="AK21" s="226"/>
      <c r="AL21" s="226"/>
      <c r="AM21" s="226"/>
      <c r="AN21" s="226"/>
      <c r="AO21" s="226"/>
      <c r="AP21" s="226"/>
      <c r="AQ21" s="226"/>
      <c r="AR21" s="226"/>
      <c r="AS21" s="226"/>
      <c r="AT21" s="226"/>
    </row>
  </sheetData>
  <mergeCells count="72">
    <mergeCell ref="C1:M1"/>
    <mergeCell ref="B3:E3"/>
    <mergeCell ref="F3:F6"/>
    <mergeCell ref="B4:B6"/>
    <mergeCell ref="C4:C6"/>
    <mergeCell ref="E4:E6"/>
    <mergeCell ref="D4:D6"/>
    <mergeCell ref="G3:I3"/>
    <mergeCell ref="G4:G6"/>
    <mergeCell ref="H4:H6"/>
    <mergeCell ref="I4:I6"/>
    <mergeCell ref="J3:J6"/>
    <mergeCell ref="A3:A7"/>
    <mergeCell ref="K3:N3"/>
    <mergeCell ref="K4:K6"/>
    <mergeCell ref="L4:L6"/>
    <mergeCell ref="M4:M6"/>
    <mergeCell ref="N4:N6"/>
    <mergeCell ref="O3:O6"/>
    <mergeCell ref="P3:R3"/>
    <mergeCell ref="P4:P6"/>
    <mergeCell ref="Q4:Q6"/>
    <mergeCell ref="R4:R6"/>
    <mergeCell ref="S3:S6"/>
    <mergeCell ref="T3:W3"/>
    <mergeCell ref="T4:T6"/>
    <mergeCell ref="U4:U6"/>
    <mergeCell ref="V4:V6"/>
    <mergeCell ref="W4:W6"/>
    <mergeCell ref="AB3:AE3"/>
    <mergeCell ref="AB4:AB6"/>
    <mergeCell ref="AC4:AC6"/>
    <mergeCell ref="AD4:AD6"/>
    <mergeCell ref="AE4:AE6"/>
    <mergeCell ref="X3:AA3"/>
    <mergeCell ref="X4:X6"/>
    <mergeCell ref="Y4:Y6"/>
    <mergeCell ref="Z4:Z6"/>
    <mergeCell ref="AA4:AA6"/>
    <mergeCell ref="AO3:AO6"/>
    <mergeCell ref="AF3:AF6"/>
    <mergeCell ref="AG3:AI3"/>
    <mergeCell ref="AG4:AG6"/>
    <mergeCell ref="AH4:AH6"/>
    <mergeCell ref="AI4:AI6"/>
    <mergeCell ref="AJ3:AJ6"/>
    <mergeCell ref="AK3:AN3"/>
    <mergeCell ref="AK4:AK6"/>
    <mergeCell ref="AL4:AL6"/>
    <mergeCell ref="AM4:AM6"/>
    <mergeCell ref="AN4:AN6"/>
    <mergeCell ref="AT3:AW3"/>
    <mergeCell ref="AT4:AT6"/>
    <mergeCell ref="AU4:AU6"/>
    <mergeCell ref="AV4:AV6"/>
    <mergeCell ref="AW4:AW6"/>
    <mergeCell ref="AP3:AR3"/>
    <mergeCell ref="AP4:AP6"/>
    <mergeCell ref="AQ4:AQ6"/>
    <mergeCell ref="AR4:AR6"/>
    <mergeCell ref="AS3:AS6"/>
    <mergeCell ref="AX3:BA3"/>
    <mergeCell ref="AX4:AX6"/>
    <mergeCell ref="AY4:AY6"/>
    <mergeCell ref="AZ4:AZ6"/>
    <mergeCell ref="BA4:BA6"/>
    <mergeCell ref="J19:Y19"/>
    <mergeCell ref="J21:Y21"/>
    <mergeCell ref="AG16:AV16"/>
    <mergeCell ref="AG19:AV19"/>
    <mergeCell ref="AG21:AT21"/>
    <mergeCell ref="J16:Y17"/>
  </mergeCells>
  <pageMargins left="0.7" right="0.49843749999999998" top="0.75" bottom="0.75" header="0.3" footer="0.3"/>
  <pageSetup paperSize="9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"/>
  <sheetViews>
    <sheetView workbookViewId="0">
      <selection activeCell="B1" sqref="B1"/>
    </sheetView>
  </sheetViews>
  <sheetFormatPr defaultRowHeight="15" x14ac:dyDescent="0.25"/>
  <sheetData>
    <row r="1" spans="2:2" ht="165" x14ac:dyDescent="0.25">
      <c r="B1" s="29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3. План учебного процесса 2025</vt:lpstr>
      <vt:lpstr>титульный  лист </vt:lpstr>
      <vt:lpstr>2. сводные данные</vt:lpstr>
      <vt:lpstr>1. график учебного процесса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metod1</dc:creator>
  <cp:lastModifiedBy>karpushina</cp:lastModifiedBy>
  <cp:lastPrinted>2025-09-19T04:39:39Z</cp:lastPrinted>
  <dcterms:created xsi:type="dcterms:W3CDTF">2011-05-26T10:03:28Z</dcterms:created>
  <dcterms:modified xsi:type="dcterms:W3CDTF">2026-03-06T01:47:37Z</dcterms:modified>
</cp:coreProperties>
</file>