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75" windowWidth="14175" windowHeight="6915" tabRatio="786"/>
  </bookViews>
  <sheets>
    <sheet name="3. План учебного процесса " sheetId="34" r:id="rId1"/>
    <sheet name="Титульный лист " sheetId="33" r:id="rId2"/>
    <sheet name="2. Сводные данные по бюджету вр" sheetId="13" r:id="rId3"/>
    <sheet name="1. График учебного процесса ." sheetId="32" r:id="rId4"/>
  </sheets>
  <externalReferences>
    <externalReference r:id="rId5"/>
  </externalReferences>
  <definedNames>
    <definedName name="ВсегоКвалифПрактик" localSheetId="0">[1]Титул!$BL$37</definedName>
    <definedName name="ВсегоТехнПрактик" localSheetId="0">[1]Титул!$BK$37</definedName>
    <definedName name="Допустимое_уменьшение_нагрузки_меньше_32_часов_для_некоторых_циклов" localSheetId="0">[1]Рабочий!$AA$13</definedName>
    <definedName name="МаксКолЗачВГоду" localSheetId="0">[1]Нормы!$B$12</definedName>
    <definedName name="МаксКолЭкзВГоду" localSheetId="0">[1]Нормы!$B$11</definedName>
    <definedName name="МаксРукПракт" localSheetId="0">[1]Нормы!$B$24</definedName>
    <definedName name="ОбязУчебНагрузка" localSheetId="0">[1]Нормы!$B$3</definedName>
    <definedName name="ОтклонениеПоЦиклам" localSheetId="0">[1]План!$EB$6</definedName>
    <definedName name="Сроки_МинКолЧасовПоДисц" localSheetId="0">[1]Нормы!$B$6</definedName>
  </definedNames>
  <calcPr calcId="125725"/>
</workbook>
</file>

<file path=xl/calcChain.xml><?xml version="1.0" encoding="utf-8"?>
<calcChain xmlns="http://schemas.openxmlformats.org/spreadsheetml/2006/main">
  <c r="W23" i="34"/>
  <c r="H6" i="13"/>
  <c r="E11"/>
  <c r="I69" i="34" l="1"/>
  <c r="J69"/>
  <c r="R82"/>
  <c r="S82"/>
  <c r="T82"/>
  <c r="U82"/>
  <c r="W82"/>
  <c r="X82"/>
  <c r="Y82"/>
  <c r="Z82"/>
  <c r="AB82"/>
  <c r="AC82"/>
  <c r="AD82"/>
  <c r="AE82"/>
  <c r="AG82"/>
  <c r="AH82"/>
  <c r="AI82"/>
  <c r="AJ82"/>
  <c r="AL82"/>
  <c r="AM82"/>
  <c r="AN82"/>
  <c r="AO82"/>
  <c r="R81"/>
  <c r="S81"/>
  <c r="T81"/>
  <c r="U81"/>
  <c r="W81"/>
  <c r="X81"/>
  <c r="Y81"/>
  <c r="Z81"/>
  <c r="AB81"/>
  <c r="AC81"/>
  <c r="AD81"/>
  <c r="AE81"/>
  <c r="AG81"/>
  <c r="AH81"/>
  <c r="AI81"/>
  <c r="AJ81"/>
  <c r="AL81"/>
  <c r="AM81"/>
  <c r="AN81"/>
  <c r="AO81"/>
  <c r="R80"/>
  <c r="S80"/>
  <c r="T80"/>
  <c r="U80"/>
  <c r="W80"/>
  <c r="X80"/>
  <c r="Y80"/>
  <c r="Z80"/>
  <c r="AB80"/>
  <c r="AC80"/>
  <c r="AD80"/>
  <c r="AE80"/>
  <c r="AG80"/>
  <c r="AH80"/>
  <c r="AI80"/>
  <c r="AJ80"/>
  <c r="AL80"/>
  <c r="AM80"/>
  <c r="AN80"/>
  <c r="AO80"/>
  <c r="AK37" l="1"/>
  <c r="AK38"/>
  <c r="AK39"/>
  <c r="AK40"/>
  <c r="AK41"/>
  <c r="AK42"/>
  <c r="AK43"/>
  <c r="AK44"/>
  <c r="AK45"/>
  <c r="AK46"/>
  <c r="AK47"/>
  <c r="AK36"/>
  <c r="AL49"/>
  <c r="AM49"/>
  <c r="AN49"/>
  <c r="AO49"/>
  <c r="AQ49"/>
  <c r="AR49"/>
  <c r="H26"/>
  <c r="AK25"/>
  <c r="AK26"/>
  <c r="AK27"/>
  <c r="AK28"/>
  <c r="AK29"/>
  <c r="AK30"/>
  <c r="AK24"/>
  <c r="I49"/>
  <c r="J49"/>
  <c r="K49"/>
  <c r="L49"/>
  <c r="M49"/>
  <c r="N49"/>
  <c r="O49"/>
  <c r="P49"/>
  <c r="Q49"/>
  <c r="R49"/>
  <c r="S49"/>
  <c r="T49"/>
  <c r="U49"/>
  <c r="W49"/>
  <c r="X49"/>
  <c r="Y49"/>
  <c r="Z49"/>
  <c r="AB49"/>
  <c r="AC49"/>
  <c r="AD49"/>
  <c r="AE49"/>
  <c r="AG49"/>
  <c r="AH49"/>
  <c r="AI49"/>
  <c r="AJ49"/>
  <c r="AK35" l="1"/>
  <c r="AA71"/>
  <c r="AA72"/>
  <c r="AA73"/>
  <c r="AA74"/>
  <c r="AA70"/>
  <c r="Y69"/>
  <c r="AA69" l="1"/>
  <c r="AR69"/>
  <c r="AR61"/>
  <c r="AR56"/>
  <c r="AR35"/>
  <c r="AR31"/>
  <c r="AR23"/>
  <c r="AB69"/>
  <c r="AC69"/>
  <c r="AD69"/>
  <c r="AE69"/>
  <c r="AG69"/>
  <c r="AH69"/>
  <c r="AI69"/>
  <c r="AJ69"/>
  <c r="AL69"/>
  <c r="AM69"/>
  <c r="AN69"/>
  <c r="AO69"/>
  <c r="AQ69"/>
  <c r="Z69"/>
  <c r="H40"/>
  <c r="AQ65"/>
  <c r="AQ61"/>
  <c r="AQ56"/>
  <c r="AQ35"/>
  <c r="AQ31"/>
  <c r="AQ23"/>
  <c r="H62"/>
  <c r="H61" s="1"/>
  <c r="AC9"/>
  <c r="AC8" s="1"/>
  <c r="AC7" s="1"/>
  <c r="I8"/>
  <c r="K8"/>
  <c r="L8"/>
  <c r="M8"/>
  <c r="N8"/>
  <c r="O8"/>
  <c r="O7" s="1"/>
  <c r="P8"/>
  <c r="P7" s="1"/>
  <c r="Q8"/>
  <c r="Q7" s="1"/>
  <c r="R8"/>
  <c r="R7" s="1"/>
  <c r="S8"/>
  <c r="T8"/>
  <c r="T7" s="1"/>
  <c r="U8"/>
  <c r="U7" s="1"/>
  <c r="W8"/>
  <c r="W7" s="1"/>
  <c r="S7"/>
  <c r="V18"/>
  <c r="J18" s="1"/>
  <c r="V10"/>
  <c r="V11"/>
  <c r="V12"/>
  <c r="V13"/>
  <c r="V14"/>
  <c r="V15"/>
  <c r="V16"/>
  <c r="V17"/>
  <c r="V19"/>
  <c r="V20"/>
  <c r="V21"/>
  <c r="V22"/>
  <c r="V9"/>
  <c r="AA19"/>
  <c r="AA20"/>
  <c r="AA21"/>
  <c r="AA22"/>
  <c r="AQ48" l="1"/>
  <c r="J21"/>
  <c r="H21" s="1"/>
  <c r="J22"/>
  <c r="V8"/>
  <c r="J19"/>
  <c r="J20"/>
  <c r="V7" l="1"/>
  <c r="H20"/>
  <c r="H19" l="1"/>
  <c r="H70" l="1"/>
  <c r="D48"/>
  <c r="E48"/>
  <c r="F48"/>
  <c r="G48"/>
  <c r="W69" l="1"/>
  <c r="C11" i="13" l="1"/>
  <c r="D11"/>
  <c r="F11"/>
  <c r="G11"/>
  <c r="B11"/>
  <c r="H10"/>
  <c r="H9"/>
  <c r="AR65" i="34" l="1"/>
  <c r="AR48" s="1"/>
  <c r="V47"/>
  <c r="V50"/>
  <c r="V51"/>
  <c r="V52"/>
  <c r="V53"/>
  <c r="V54"/>
  <c r="V55"/>
  <c r="V57"/>
  <c r="V58"/>
  <c r="V59"/>
  <c r="V60"/>
  <c r="V62"/>
  <c r="V63"/>
  <c r="V64"/>
  <c r="V66"/>
  <c r="V67"/>
  <c r="V68"/>
  <c r="V37"/>
  <c r="V38"/>
  <c r="V39"/>
  <c r="V40"/>
  <c r="V41"/>
  <c r="V42"/>
  <c r="V43"/>
  <c r="V44"/>
  <c r="V45"/>
  <c r="V46"/>
  <c r="V36"/>
  <c r="K69"/>
  <c r="L69"/>
  <c r="M69"/>
  <c r="N69"/>
  <c r="O69"/>
  <c r="P69"/>
  <c r="Q69"/>
  <c r="R69"/>
  <c r="S69"/>
  <c r="T69"/>
  <c r="U69"/>
  <c r="K65"/>
  <c r="L65"/>
  <c r="M65"/>
  <c r="N65"/>
  <c r="O65"/>
  <c r="P65"/>
  <c r="Q65"/>
  <c r="R65"/>
  <c r="S65"/>
  <c r="T65"/>
  <c r="U65"/>
  <c r="K61"/>
  <c r="L61"/>
  <c r="M61"/>
  <c r="N61"/>
  <c r="O61"/>
  <c r="P61"/>
  <c r="Q61"/>
  <c r="R61"/>
  <c r="S61"/>
  <c r="T61"/>
  <c r="U61"/>
  <c r="K56"/>
  <c r="L56"/>
  <c r="M56"/>
  <c r="N56"/>
  <c r="O56"/>
  <c r="P56"/>
  <c r="Q56"/>
  <c r="R56"/>
  <c r="S56"/>
  <c r="T56"/>
  <c r="U56"/>
  <c r="Q35"/>
  <c r="R35"/>
  <c r="S35"/>
  <c r="T35"/>
  <c r="U35"/>
  <c r="Q31"/>
  <c r="R31"/>
  <c r="S31"/>
  <c r="T31"/>
  <c r="U31"/>
  <c r="V31"/>
  <c r="Q23"/>
  <c r="R23"/>
  <c r="S23"/>
  <c r="T23"/>
  <c r="U23"/>
  <c r="V23"/>
  <c r="T79" l="1"/>
  <c r="T48"/>
  <c r="R79"/>
  <c r="V80"/>
  <c r="V82"/>
  <c r="U79"/>
  <c r="S79"/>
  <c r="V81"/>
  <c r="V49"/>
  <c r="N48"/>
  <c r="V69"/>
  <c r="T75"/>
  <c r="R48"/>
  <c r="R75" s="1"/>
  <c r="V61"/>
  <c r="O48"/>
  <c r="V56"/>
  <c r="Q48"/>
  <c r="Q75" s="1"/>
  <c r="M48"/>
  <c r="L48"/>
  <c r="V65"/>
  <c r="S48"/>
  <c r="S75" s="1"/>
  <c r="V35"/>
  <c r="U48"/>
  <c r="U75" s="1"/>
  <c r="Z17"/>
  <c r="AA17" s="1"/>
  <c r="J17" s="1"/>
  <c r="Z16"/>
  <c r="Z15"/>
  <c r="Z14"/>
  <c r="AA14" s="1"/>
  <c r="J14" s="1"/>
  <c r="Z13"/>
  <c r="AA13" s="1"/>
  <c r="J13" s="1"/>
  <c r="Z12"/>
  <c r="AA12" s="1"/>
  <c r="Z11"/>
  <c r="AA11" s="1"/>
  <c r="J11" s="1"/>
  <c r="Z10"/>
  <c r="AA10" s="1"/>
  <c r="J10" s="1"/>
  <c r="AR9"/>
  <c r="AQ9"/>
  <c r="AP9"/>
  <c r="AP8" s="1"/>
  <c r="AP7" s="1"/>
  <c r="AO9"/>
  <c r="AO8" s="1"/>
  <c r="AO7" s="1"/>
  <c r="AN9"/>
  <c r="AN8" s="1"/>
  <c r="AN7" s="1"/>
  <c r="AM9"/>
  <c r="AM8" s="1"/>
  <c r="AM7" s="1"/>
  <c r="AL9"/>
  <c r="AL8" s="1"/>
  <c r="AL7" s="1"/>
  <c r="AK9"/>
  <c r="AK8" s="1"/>
  <c r="AK7" s="1"/>
  <c r="AJ9"/>
  <c r="AJ8" s="1"/>
  <c r="AI9"/>
  <c r="AI8" s="1"/>
  <c r="AI7" s="1"/>
  <c r="AH9"/>
  <c r="AH8" s="1"/>
  <c r="AH7" s="1"/>
  <c r="AG9"/>
  <c r="AG8" s="1"/>
  <c r="AG7" s="1"/>
  <c r="AF9"/>
  <c r="AF8" s="1"/>
  <c r="AF7" s="1"/>
  <c r="AE9"/>
  <c r="AE8" s="1"/>
  <c r="AE7" s="1"/>
  <c r="AD9"/>
  <c r="AD8" s="1"/>
  <c r="AD7" s="1"/>
  <c r="AB9"/>
  <c r="AB8" s="1"/>
  <c r="AB7" s="1"/>
  <c r="Y9"/>
  <c r="Y8" s="1"/>
  <c r="Y7" s="1"/>
  <c r="X9"/>
  <c r="X8" s="1"/>
  <c r="X7" s="1"/>
  <c r="I23"/>
  <c r="J23"/>
  <c r="K23"/>
  <c r="L23"/>
  <c r="M23"/>
  <c r="N23"/>
  <c r="O23"/>
  <c r="P23"/>
  <c r="X23"/>
  <c r="Y23"/>
  <c r="Z23"/>
  <c r="AB23"/>
  <c r="AC23"/>
  <c r="AD23"/>
  <c r="AE23"/>
  <c r="AG23"/>
  <c r="AH23"/>
  <c r="AI23"/>
  <c r="AJ23"/>
  <c r="AL23"/>
  <c r="AM23"/>
  <c r="AN23"/>
  <c r="AO23"/>
  <c r="AA24"/>
  <c r="AF24"/>
  <c r="AP24"/>
  <c r="H25"/>
  <c r="AA25"/>
  <c r="AA26"/>
  <c r="AF26"/>
  <c r="AP26"/>
  <c r="H27"/>
  <c r="AA27"/>
  <c r="AF27"/>
  <c r="AP27"/>
  <c r="H28"/>
  <c r="AA28"/>
  <c r="AF28"/>
  <c r="AP28"/>
  <c r="H29"/>
  <c r="AA29"/>
  <c r="AF29"/>
  <c r="AP29"/>
  <c r="H30"/>
  <c r="AA30"/>
  <c r="AF30"/>
  <c r="AP30"/>
  <c r="I31"/>
  <c r="J31"/>
  <c r="K31"/>
  <c r="P31"/>
  <c r="W31"/>
  <c r="X31"/>
  <c r="Y31"/>
  <c r="Z31"/>
  <c r="AB31"/>
  <c r="AC31"/>
  <c r="AD31"/>
  <c r="AE31"/>
  <c r="AG31"/>
  <c r="AH31"/>
  <c r="AI31"/>
  <c r="AJ31"/>
  <c r="AL31"/>
  <c r="AM31"/>
  <c r="AN31"/>
  <c r="AO31"/>
  <c r="H32"/>
  <c r="AA32"/>
  <c r="AF32"/>
  <c r="AK32"/>
  <c r="AP32"/>
  <c r="H33"/>
  <c r="AA33"/>
  <c r="AF33"/>
  <c r="AK33"/>
  <c r="AP33"/>
  <c r="H34"/>
  <c r="AA34"/>
  <c r="AF34"/>
  <c r="AK34"/>
  <c r="AP34"/>
  <c r="I35"/>
  <c r="J35"/>
  <c r="K35"/>
  <c r="L35"/>
  <c r="M35"/>
  <c r="N35"/>
  <c r="O35"/>
  <c r="P35"/>
  <c r="W35"/>
  <c r="X35"/>
  <c r="Y35"/>
  <c r="Z35"/>
  <c r="AB35"/>
  <c r="AC35"/>
  <c r="AA36"/>
  <c r="H37"/>
  <c r="AA37"/>
  <c r="H38"/>
  <c r="AA38"/>
  <c r="H39"/>
  <c r="AA39"/>
  <c r="V79" l="1"/>
  <c r="AC79"/>
  <c r="X79"/>
  <c r="AB79"/>
  <c r="Y79"/>
  <c r="AJ7"/>
  <c r="AR7"/>
  <c r="AR75" s="1"/>
  <c r="AR8"/>
  <c r="AQ7"/>
  <c r="AQ8"/>
  <c r="AQ75" s="1"/>
  <c r="J12"/>
  <c r="H12" s="1"/>
  <c r="AA16"/>
  <c r="J16" s="1"/>
  <c r="H16" s="1"/>
  <c r="H18"/>
  <c r="V48"/>
  <c r="V75" s="1"/>
  <c r="AA15"/>
  <c r="H14"/>
  <c r="H11"/>
  <c r="H13"/>
  <c r="H17"/>
  <c r="Z9"/>
  <c r="Z8" s="1"/>
  <c r="Z7" s="1"/>
  <c r="Z79" s="1"/>
  <c r="AK31"/>
  <c r="AA31"/>
  <c r="AP23"/>
  <c r="AF23"/>
  <c r="H23"/>
  <c r="AP31"/>
  <c r="AF31"/>
  <c r="H31"/>
  <c r="AK23"/>
  <c r="AA23"/>
  <c r="J15" l="1"/>
  <c r="H15" s="1"/>
  <c r="AA9"/>
  <c r="AA8" l="1"/>
  <c r="AA7" s="1"/>
  <c r="J7" s="1"/>
  <c r="H7" s="1"/>
  <c r="J9"/>
  <c r="J8" s="1"/>
  <c r="H10"/>
  <c r="H9" l="1"/>
  <c r="H8" s="1"/>
  <c r="AD35"/>
  <c r="AD79" s="1"/>
  <c r="AE35"/>
  <c r="AE79" s="1"/>
  <c r="AG35"/>
  <c r="AG79" s="1"/>
  <c r="AH35"/>
  <c r="AH79" s="1"/>
  <c r="AI35"/>
  <c r="AI79" s="1"/>
  <c r="AJ35"/>
  <c r="AJ79" s="1"/>
  <c r="AL35"/>
  <c r="AL79" s="1"/>
  <c r="AM35"/>
  <c r="AM79" s="1"/>
  <c r="AN35"/>
  <c r="AN79" s="1"/>
  <c r="AO35"/>
  <c r="AO79" s="1"/>
  <c r="AP47"/>
  <c r="AF47"/>
  <c r="AA47"/>
  <c r="H47"/>
  <c r="AP45"/>
  <c r="AF45"/>
  <c r="AA45"/>
  <c r="H45"/>
  <c r="AP42"/>
  <c r="AF42"/>
  <c r="AA42"/>
  <c r="H42"/>
  <c r="AP78" l="1"/>
  <c r="AP77"/>
  <c r="AP76"/>
  <c r="H7" i="13"/>
  <c r="H11" s="1"/>
  <c r="H8"/>
  <c r="C48" i="34"/>
  <c r="I65" l="1"/>
  <c r="H66"/>
  <c r="AG61" l="1"/>
  <c r="W61"/>
  <c r="AF57"/>
  <c r="AK57"/>
  <c r="AP57"/>
  <c r="W57"/>
  <c r="H65"/>
  <c r="AA57" l="1"/>
  <c r="W79"/>
  <c r="AA79" s="1"/>
  <c r="W56"/>
  <c r="AF62"/>
  <c r="AP53"/>
  <c r="AK53"/>
  <c r="AA51"/>
  <c r="AP73"/>
  <c r="AP70"/>
  <c r="AK73"/>
  <c r="AK74"/>
  <c r="AK70"/>
  <c r="AK67"/>
  <c r="AK68"/>
  <c r="AK82" s="1"/>
  <c r="AK66"/>
  <c r="AP66"/>
  <c r="AK69" l="1"/>
  <c r="H52"/>
  <c r="AK52"/>
  <c r="H51"/>
  <c r="AF51"/>
  <c r="AF50"/>
  <c r="AA50"/>
  <c r="AP74"/>
  <c r="AP69" s="1"/>
  <c r="AP68"/>
  <c r="AP67"/>
  <c r="AP63"/>
  <c r="AP64"/>
  <c r="AP62"/>
  <c r="AP58"/>
  <c r="AP80" s="1"/>
  <c r="AP59"/>
  <c r="AP60"/>
  <c r="AP51"/>
  <c r="AP52"/>
  <c r="AP54"/>
  <c r="AP55"/>
  <c r="AP82" s="1"/>
  <c r="AP50"/>
  <c r="AP37"/>
  <c r="AP38"/>
  <c r="AP39"/>
  <c r="AP40"/>
  <c r="AP41"/>
  <c r="AP43"/>
  <c r="AP44"/>
  <c r="AP46"/>
  <c r="AP49" l="1"/>
  <c r="AP81"/>
  <c r="AP35"/>
  <c r="AP79" s="1"/>
  <c r="X69"/>
  <c r="W65"/>
  <c r="X65"/>
  <c r="Y65"/>
  <c r="Z65"/>
  <c r="AB65"/>
  <c r="AC65"/>
  <c r="AD65"/>
  <c r="AE65"/>
  <c r="AG65"/>
  <c r="AH65"/>
  <c r="AI65"/>
  <c r="AJ65"/>
  <c r="AK65"/>
  <c r="AL65"/>
  <c r="AM65"/>
  <c r="AN65"/>
  <c r="AO65"/>
  <c r="AP65"/>
  <c r="X61"/>
  <c r="Y61"/>
  <c r="Z61"/>
  <c r="AB61"/>
  <c r="AC61"/>
  <c r="AD61"/>
  <c r="AE61"/>
  <c r="AH61"/>
  <c r="AI61"/>
  <c r="AJ61"/>
  <c r="AL61"/>
  <c r="AM61"/>
  <c r="AN61"/>
  <c r="AO61"/>
  <c r="AP61"/>
  <c r="X56"/>
  <c r="Y56"/>
  <c r="Z56"/>
  <c r="AB56"/>
  <c r="AC56"/>
  <c r="AD56"/>
  <c r="AE56"/>
  <c r="AG56"/>
  <c r="AG48" s="1"/>
  <c r="AH56"/>
  <c r="AH48" s="1"/>
  <c r="AI56"/>
  <c r="AI48" s="1"/>
  <c r="AI75" s="1"/>
  <c r="AJ56"/>
  <c r="AJ48" s="1"/>
  <c r="AJ75" s="1"/>
  <c r="AL56"/>
  <c r="AM56"/>
  <c r="AN56"/>
  <c r="AO56"/>
  <c r="AP56"/>
  <c r="AF37"/>
  <c r="AF38"/>
  <c r="AF39"/>
  <c r="AF40"/>
  <c r="AF41"/>
  <c r="AF43"/>
  <c r="AF44"/>
  <c r="AF46"/>
  <c r="AF36"/>
  <c r="AF52"/>
  <c r="AF53"/>
  <c r="AF54"/>
  <c r="AF55"/>
  <c r="AF58"/>
  <c r="AF59"/>
  <c r="AF60"/>
  <c r="AF63"/>
  <c r="AF64"/>
  <c r="AF66"/>
  <c r="AF67"/>
  <c r="AF68"/>
  <c r="AF70"/>
  <c r="AF73"/>
  <c r="AF74"/>
  <c r="AA62"/>
  <c r="AA52"/>
  <c r="AA53"/>
  <c r="AA54"/>
  <c r="AA55"/>
  <c r="AA58"/>
  <c r="AA59"/>
  <c r="AA60"/>
  <c r="AA63"/>
  <c r="AA64"/>
  <c r="AA66"/>
  <c r="AA67"/>
  <c r="AA68"/>
  <c r="AA40"/>
  <c r="AA41"/>
  <c r="AA43"/>
  <c r="AA44"/>
  <c r="AA46"/>
  <c r="AM48" l="1"/>
  <c r="AO48"/>
  <c r="AO75" s="1"/>
  <c r="AA80"/>
  <c r="AF80"/>
  <c r="AA82"/>
  <c r="AF82"/>
  <c r="AA81"/>
  <c r="AF81"/>
  <c r="AP48"/>
  <c r="AN48"/>
  <c r="AN75" s="1"/>
  <c r="AL48"/>
  <c r="AA49"/>
  <c r="AF49"/>
  <c r="AF69"/>
  <c r="X48"/>
  <c r="X75" s="1"/>
  <c r="Z48"/>
  <c r="Z75" s="1"/>
  <c r="AA35"/>
  <c r="AF35"/>
  <c r="AF79" s="1"/>
  <c r="AM75"/>
  <c r="P48"/>
  <c r="P75" s="1"/>
  <c r="AF65"/>
  <c r="AE48"/>
  <c r="AE75" s="1"/>
  <c r="AH75"/>
  <c r="AP75"/>
  <c r="AA65"/>
  <c r="AA61"/>
  <c r="W48"/>
  <c r="W75" s="1"/>
  <c r="AF61"/>
  <c r="AL75"/>
  <c r="AG75"/>
  <c r="AD48"/>
  <c r="AD75" s="1"/>
  <c r="AF56"/>
  <c r="AB48"/>
  <c r="AB75" s="1"/>
  <c r="AC48"/>
  <c r="AC75" s="1"/>
  <c r="Y48"/>
  <c r="Y75" s="1"/>
  <c r="AA56"/>
  <c r="H57"/>
  <c r="H56" s="1"/>
  <c r="H54"/>
  <c r="AF48" l="1"/>
  <c r="AF75" s="1"/>
  <c r="AA48"/>
  <c r="AA75" s="1"/>
  <c r="J65"/>
  <c r="I61"/>
  <c r="I56"/>
  <c r="H43" l="1"/>
  <c r="H73" l="1"/>
  <c r="H69" s="1"/>
  <c r="I48" l="1"/>
  <c r="I75"/>
  <c r="AK63"/>
  <c r="AK62"/>
  <c r="AK59"/>
  <c r="AK58"/>
  <c r="AK54"/>
  <c r="AK51"/>
  <c r="AK50"/>
  <c r="AK81" l="1"/>
  <c r="AK56"/>
  <c r="AK80"/>
  <c r="AK79"/>
  <c r="AK49"/>
  <c r="AK61"/>
  <c r="H44"/>
  <c r="H50"/>
  <c r="K48"/>
  <c r="H41"/>
  <c r="H46"/>
  <c r="J61"/>
  <c r="AK48" l="1"/>
  <c r="AK75" s="1"/>
  <c r="H35"/>
  <c r="H53"/>
  <c r="H49" s="1"/>
  <c r="J56"/>
  <c r="J48" s="1"/>
  <c r="J75" s="1"/>
  <c r="H48" l="1"/>
  <c r="H75" s="1"/>
</calcChain>
</file>

<file path=xl/sharedStrings.xml><?xml version="1.0" encoding="utf-8"?>
<sst xmlns="http://schemas.openxmlformats.org/spreadsheetml/2006/main" count="595" uniqueCount="298">
  <si>
    <t>Формы промежуточной аттестации</t>
  </si>
  <si>
    <t>1 курс</t>
  </si>
  <si>
    <t>2 курс</t>
  </si>
  <si>
    <t>3 курс</t>
  </si>
  <si>
    <t>1 семестр</t>
  </si>
  <si>
    <t>Всего</t>
  </si>
  <si>
    <t>Иностранный язык</t>
  </si>
  <si>
    <t>История</t>
  </si>
  <si>
    <t>Физическая культура</t>
  </si>
  <si>
    <t>ОП.01</t>
  </si>
  <si>
    <t>ОП.02</t>
  </si>
  <si>
    <t>ОП.03</t>
  </si>
  <si>
    <t>ОП.04</t>
  </si>
  <si>
    <t>Безопасность жизнедеятельности</t>
  </si>
  <si>
    <t>Профессиональный цикл</t>
  </si>
  <si>
    <t>ПМ. 01</t>
  </si>
  <si>
    <t>МДК.01.01</t>
  </si>
  <si>
    <t>ПМ.02</t>
  </si>
  <si>
    <t>ПП.03</t>
  </si>
  <si>
    <t>ОП.06</t>
  </si>
  <si>
    <t>ОП.05</t>
  </si>
  <si>
    <t>ПП</t>
  </si>
  <si>
    <t>ПМ.03</t>
  </si>
  <si>
    <t>Теория и устройство судна</t>
  </si>
  <si>
    <t>МДК.02.01</t>
  </si>
  <si>
    <t>ПП.02</t>
  </si>
  <si>
    <t>МДК.03.01</t>
  </si>
  <si>
    <t>Итого 1 курс</t>
  </si>
  <si>
    <t>Итого 2 курс</t>
  </si>
  <si>
    <t>Итого 3 курс</t>
  </si>
  <si>
    <t>Обеспечение безопасности плавания</t>
  </si>
  <si>
    <t>Курсы</t>
  </si>
  <si>
    <t>Каникулы</t>
  </si>
  <si>
    <t>УП</t>
  </si>
  <si>
    <t>Математика</t>
  </si>
  <si>
    <t>УЧЕБНЫЙ ПЛАН</t>
  </si>
  <si>
    <t>ДЗ</t>
  </si>
  <si>
    <t>к</t>
  </si>
  <si>
    <t>ОП.07</t>
  </si>
  <si>
    <t>ОП.08</t>
  </si>
  <si>
    <t>УП.02</t>
  </si>
  <si>
    <t>Общий гуманитарный и социально-экономический цикл</t>
  </si>
  <si>
    <t>ОГСЭ.01</t>
  </si>
  <si>
    <t>ОГСЭ.02</t>
  </si>
  <si>
    <t>ОГСЭ.03</t>
  </si>
  <si>
    <t>ОГСЭ.04</t>
  </si>
  <si>
    <t>Основы философии</t>
  </si>
  <si>
    <t>Математический и общий естественнонаучный цикл</t>
  </si>
  <si>
    <t>ЕН.01</t>
  </si>
  <si>
    <t>ЕН.02</t>
  </si>
  <si>
    <t>ЕН.03</t>
  </si>
  <si>
    <t>Информатика</t>
  </si>
  <si>
    <t>Экологические основы природопользования</t>
  </si>
  <si>
    <t>Инженерная графика</t>
  </si>
  <si>
    <t>Механика</t>
  </si>
  <si>
    <t>Электроника и электротехника</t>
  </si>
  <si>
    <t>Правовые основы профессиональной деятельности</t>
  </si>
  <si>
    <t>Метрология и стандартизация</t>
  </si>
  <si>
    <t>Материаловедение</t>
  </si>
  <si>
    <t>Навигация, навигационная гидрометеорология и лоция</t>
  </si>
  <si>
    <t>МДК.01.02</t>
  </si>
  <si>
    <t>Управление судном и технические средства судовождения</t>
  </si>
  <si>
    <t>УП.01</t>
  </si>
  <si>
    <t>Безопасность жизнедеятельности на судне и транспортная безопасность</t>
  </si>
  <si>
    <t>Обработка и размещение груза</t>
  </si>
  <si>
    <t>Технология перевозки груза</t>
  </si>
  <si>
    <t>ПМ.04</t>
  </si>
  <si>
    <t>МДК.04.01</t>
  </si>
  <si>
    <t>Курсовая работа</t>
  </si>
  <si>
    <t>З</t>
  </si>
  <si>
    <t>Э</t>
  </si>
  <si>
    <t>ГИА.00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</si>
  <si>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</si>
  <si>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</si>
  <si>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</si>
  <si>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</si>
  <si>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ОГСЭ.00</t>
  </si>
  <si>
    <t>ЕН.00</t>
  </si>
  <si>
    <t>П.00</t>
  </si>
  <si>
    <t>ОП.00</t>
  </si>
  <si>
    <t>17 нед</t>
  </si>
  <si>
    <t>ОГСЭ.05</t>
  </si>
  <si>
    <t>Психология общения</t>
  </si>
  <si>
    <t>ОГСЭ.06</t>
  </si>
  <si>
    <t>Основы интеллектуального труда</t>
  </si>
  <si>
    <t>ОГСЭ.07</t>
  </si>
  <si>
    <t>ОП.09</t>
  </si>
  <si>
    <t>ОП.10</t>
  </si>
  <si>
    <t>Основы судового электрооборудования и эксплуатация двигателей внутреннего сгорания</t>
  </si>
  <si>
    <t>ОП.11</t>
  </si>
  <si>
    <t>ПП.01</t>
  </si>
  <si>
    <t>Подготовка по управлению неорганизованной массой людей</t>
  </si>
  <si>
    <t>курс</t>
  </si>
  <si>
    <t>сентябрь</t>
  </si>
  <si>
    <t>28-4 окт.</t>
  </si>
  <si>
    <t>октябрь</t>
  </si>
  <si>
    <t>26-1 нояб.</t>
  </si>
  <si>
    <t>ноябрь</t>
  </si>
  <si>
    <t>30-6 дек.</t>
  </si>
  <si>
    <t xml:space="preserve"> декабрь</t>
  </si>
  <si>
    <t>28-3 янв.</t>
  </si>
  <si>
    <t xml:space="preserve"> январь</t>
  </si>
  <si>
    <t xml:space="preserve"> февраль </t>
  </si>
  <si>
    <t xml:space="preserve"> март</t>
  </si>
  <si>
    <t>29-4 апр.</t>
  </si>
  <si>
    <t>апрель</t>
  </si>
  <si>
    <t>26-2 май</t>
  </si>
  <si>
    <t xml:space="preserve"> май</t>
  </si>
  <si>
    <t>31-6 июнь</t>
  </si>
  <si>
    <t>июнь</t>
  </si>
  <si>
    <t>28-4 июль</t>
  </si>
  <si>
    <t>июль</t>
  </si>
  <si>
    <t xml:space="preserve">август </t>
  </si>
  <si>
    <t>1-6</t>
  </si>
  <si>
    <t>7-13</t>
  </si>
  <si>
    <t>14-20</t>
  </si>
  <si>
    <t>21-27</t>
  </si>
  <si>
    <t>5-11</t>
  </si>
  <si>
    <t>12-18</t>
  </si>
  <si>
    <t>19-25</t>
  </si>
  <si>
    <t>2-8</t>
  </si>
  <si>
    <t>9-15</t>
  </si>
  <si>
    <t>16-22</t>
  </si>
  <si>
    <t>23-29</t>
  </si>
  <si>
    <t>4-10</t>
  </si>
  <si>
    <t>11-17</t>
  </si>
  <si>
    <t>18-24</t>
  </si>
  <si>
    <t>25-31</t>
  </si>
  <si>
    <t>1-7</t>
  </si>
  <si>
    <t>8-14</t>
  </si>
  <si>
    <t>15-21</t>
  </si>
  <si>
    <t>22-28</t>
  </si>
  <si>
    <t>3-9</t>
  </si>
  <si>
    <t>10-16</t>
  </si>
  <si>
    <t>17-23</t>
  </si>
  <si>
    <t>24-30</t>
  </si>
  <si>
    <t>26-1</t>
  </si>
  <si>
    <t>I</t>
  </si>
  <si>
    <t>т</t>
  </si>
  <si>
    <t>па</t>
  </si>
  <si>
    <t>II</t>
  </si>
  <si>
    <t>у</t>
  </si>
  <si>
    <t>III</t>
  </si>
  <si>
    <t>п</t>
  </si>
  <si>
    <t>IV</t>
  </si>
  <si>
    <t>х</t>
  </si>
  <si>
    <t>обучение по дисциплиинам и междисциплинарным курсам</t>
  </si>
  <si>
    <t xml:space="preserve">производственная практика (преддипломная) </t>
  </si>
  <si>
    <t>Государственная итоговая аттестация</t>
  </si>
  <si>
    <t xml:space="preserve"> учебная практика </t>
  </si>
  <si>
    <t>промежуточная аттестация</t>
  </si>
  <si>
    <t>производственная практика</t>
  </si>
  <si>
    <t xml:space="preserve">подготовка к государственной итоговой аттестации </t>
  </si>
  <si>
    <t>Наименование учебных циклов, дисциплин, профессиональных модулей, МДК, практик</t>
  </si>
  <si>
    <t>Объем образовательной программы (час.)</t>
  </si>
  <si>
    <t xml:space="preserve">Всего </t>
  </si>
  <si>
    <t xml:space="preserve">Самостоятельная  работа </t>
  </si>
  <si>
    <t xml:space="preserve">Нагрузка во взаимодействии  с преподавателем </t>
  </si>
  <si>
    <t xml:space="preserve">теоретическое обучение </t>
  </si>
  <si>
    <t>практичисеские  занятя</t>
  </si>
  <si>
    <t xml:space="preserve">промежуточная аттестация </t>
  </si>
  <si>
    <t>курсовой проект.</t>
  </si>
  <si>
    <t xml:space="preserve">консультации </t>
  </si>
  <si>
    <t>Распределение нагрузки по курсам и семестрам (час)</t>
  </si>
  <si>
    <t xml:space="preserve">во взаим. </t>
  </si>
  <si>
    <t>с/р</t>
  </si>
  <si>
    <t>3 семестр</t>
  </si>
  <si>
    <t>2  семестр</t>
  </si>
  <si>
    <t>Итого 4 курс</t>
  </si>
  <si>
    <t xml:space="preserve">Другие </t>
  </si>
  <si>
    <t>Экзамен</t>
  </si>
  <si>
    <t xml:space="preserve">Диф. зачет </t>
  </si>
  <si>
    <t xml:space="preserve">Зачет </t>
  </si>
  <si>
    <t xml:space="preserve">всего во взаимод-вии с преподавателем </t>
  </si>
  <si>
    <t xml:space="preserve">лабораторные работы </t>
  </si>
  <si>
    <t>Общепрофессиональный цикл</t>
  </si>
  <si>
    <t>Иностранный язык в профессиональной деятельности</t>
  </si>
  <si>
    <t>Русский язык и культура речи / Коммуникативный практикум</t>
  </si>
  <si>
    <t xml:space="preserve">Управление и эксплуатация судна с правом эксплуатации судовых энергетических установок </t>
  </si>
  <si>
    <t>Анализ эффективности работы судна</t>
  </si>
  <si>
    <t>МДК.01.03</t>
  </si>
  <si>
    <t>Судовые энергетические установки и электрооборудование судов</t>
  </si>
  <si>
    <t>ЭМ.01</t>
  </si>
  <si>
    <t>ЭМ.02</t>
  </si>
  <si>
    <t>Экзамен модудьный</t>
  </si>
  <si>
    <t>ЭМ.03</t>
  </si>
  <si>
    <t>ЭМ.04</t>
  </si>
  <si>
    <t>ПМ.05</t>
  </si>
  <si>
    <t>МДК.05.01</t>
  </si>
  <si>
    <t>УП.05</t>
  </si>
  <si>
    <t>Экзамен Квалификационный</t>
  </si>
  <si>
    <t xml:space="preserve">Техническая термодинамика  и теплопередача </t>
  </si>
  <si>
    <t>Основы анализа эффективности работы судна  с применением информационных технологий</t>
  </si>
  <si>
    <t>ЭК.05</t>
  </si>
  <si>
    <t>0</t>
  </si>
  <si>
    <t>па/т</t>
  </si>
  <si>
    <t>Обучение по дисциплинам и
междисциплинарным курсам     (в часах)</t>
  </si>
  <si>
    <t>1</t>
  </si>
  <si>
    <t>8</t>
  </si>
  <si>
    <t>2</t>
  </si>
  <si>
    <t>Каникулы                        (недели)</t>
  </si>
  <si>
    <t xml:space="preserve">Государственная 
итоговая аттестация (часы) </t>
  </si>
  <si>
    <t>Промежуточная 
аттестация             (часы)</t>
  </si>
  <si>
    <t>Производственная практика                  (часы)</t>
  </si>
  <si>
    <t>Учебная практика (часы)</t>
  </si>
  <si>
    <t xml:space="preserve">ПА </t>
  </si>
  <si>
    <t>216.</t>
  </si>
  <si>
    <t>ОП.12</t>
  </si>
  <si>
    <t>Основы  финансовой грамотности и предпринимательской деятельности и</t>
  </si>
  <si>
    <t>4 курс</t>
  </si>
  <si>
    <t xml:space="preserve">5 курс </t>
  </si>
  <si>
    <t>24нед.</t>
  </si>
  <si>
    <t>4  семестр</t>
  </si>
  <si>
    <t>5 семестр</t>
  </si>
  <si>
    <t>6 семестр</t>
  </si>
  <si>
    <t>7                     семестр</t>
  </si>
  <si>
    <t>8                    семестр</t>
  </si>
  <si>
    <t xml:space="preserve">9семестр </t>
  </si>
  <si>
    <t xml:space="preserve">10 семестр </t>
  </si>
  <si>
    <t xml:space="preserve">Обязательная часть </t>
  </si>
  <si>
    <t xml:space="preserve">Вариативная часть </t>
  </si>
  <si>
    <t xml:space="preserve">Практика </t>
  </si>
  <si>
    <t xml:space="preserve">Общеобразовательная подготовка </t>
  </si>
  <si>
    <t xml:space="preserve">СО </t>
  </si>
  <si>
    <t xml:space="preserve">Среднее общее образование </t>
  </si>
  <si>
    <t>Русский язык</t>
  </si>
  <si>
    <t>Литература</t>
  </si>
  <si>
    <t xml:space="preserve">Обществознание </t>
  </si>
  <si>
    <t xml:space="preserve">Индивидуальный проект </t>
  </si>
  <si>
    <t>3,4,5,6,7,8</t>
  </si>
  <si>
    <t xml:space="preserve">3. План учебного процесса "Судовождение" </t>
  </si>
  <si>
    <t>Государственная итоговая аттестация прводится в форме  государственного экзамена , в том числе в виде демонстрационного экзамена .</t>
  </si>
  <si>
    <t xml:space="preserve">Квалификация: старший техник - судоводитель с правом эксплуатации судовых энергетических установок                                                                 Форма обучения -очная </t>
  </si>
  <si>
    <t>Нормативный срок обучения - 4 года 6 месяцев</t>
  </si>
  <si>
    <t xml:space="preserve">Утверждено приказом директора                                                           краевого государственного автономного профессионального  образовательного учреждения "Красноярский техникум транспорта и сервиса"                                                                     </t>
  </si>
  <si>
    <t xml:space="preserve">ВСЕГО </t>
  </si>
  <si>
    <t>V</t>
  </si>
  <si>
    <t>4</t>
  </si>
  <si>
    <t>ПП.05</t>
  </si>
  <si>
    <t>т/ па</t>
  </si>
  <si>
    <t xml:space="preserve">п/па </t>
  </si>
  <si>
    <t xml:space="preserve">          1. Календарный график учебного процесса </t>
  </si>
  <si>
    <t>7, 9 ком.</t>
  </si>
  <si>
    <t>7 ком.</t>
  </si>
  <si>
    <t>9 ком.</t>
  </si>
  <si>
    <t xml:space="preserve">География  </t>
  </si>
  <si>
    <t xml:space="preserve">Математика </t>
  </si>
  <si>
    <t>Физика</t>
  </si>
  <si>
    <t xml:space="preserve">Химия </t>
  </si>
  <si>
    <t xml:space="preserve">Биология </t>
  </si>
  <si>
    <t>4,5,6,7</t>
  </si>
  <si>
    <t>5,8</t>
  </si>
  <si>
    <t xml:space="preserve">Дисцип.  МДК </t>
  </si>
  <si>
    <t>СОО</t>
  </si>
  <si>
    <t xml:space="preserve">                   2. Сводные данные по бюджету времени </t>
  </si>
  <si>
    <t>вс</t>
  </si>
  <si>
    <t xml:space="preserve">Военные сборы </t>
  </si>
  <si>
    <t xml:space="preserve"> па</t>
  </si>
  <si>
    <t xml:space="preserve"> вс</t>
  </si>
  <si>
    <t>п/ па</t>
  </si>
  <si>
    <t xml:space="preserve">курсовой проект </t>
  </si>
  <si>
    <r>
      <t xml:space="preserve">программы подготовки специалистов среднего звена среднего профессионального  </t>
    </r>
    <r>
      <rPr>
        <b/>
        <sz val="16"/>
        <rFont val="Times New Roman"/>
        <family val="1"/>
        <charset val="204"/>
      </rPr>
      <t xml:space="preserve"> 26.02.03 Судовождение </t>
    </r>
  </si>
  <si>
    <t xml:space="preserve">V </t>
  </si>
  <si>
    <t xml:space="preserve">IV </t>
  </si>
  <si>
    <t xml:space="preserve">II </t>
  </si>
  <si>
    <t xml:space="preserve">I </t>
  </si>
  <si>
    <t>24 нед</t>
  </si>
  <si>
    <t>27 нед</t>
  </si>
  <si>
    <t>17нед</t>
  </si>
  <si>
    <t>7нед</t>
  </si>
  <si>
    <t>3,4,6,7</t>
  </si>
  <si>
    <t>6,8</t>
  </si>
  <si>
    <t>4,5,7</t>
  </si>
  <si>
    <t>Основы безопасности и защиты Родины</t>
  </si>
  <si>
    <t xml:space="preserve">Учебная практика </t>
  </si>
  <si>
    <t xml:space="preserve">Производственная практика </t>
  </si>
  <si>
    <t>ПП.04</t>
  </si>
  <si>
    <t xml:space="preserve">Выполнение работ по одной или нескольким профессиям рабочих, должностям служащих по профессии 104 Моторист  - рулевой
</t>
  </si>
  <si>
    <t>Теоретическая подготовка по профессии Рулевой</t>
  </si>
  <si>
    <t>МДК.05.02</t>
  </si>
  <si>
    <t>Теоретическая подготовка по профессии Моторист</t>
  </si>
  <si>
    <t xml:space="preserve">Учебная  практика 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</si>
  <si>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</si>
  <si>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</si>
  <si>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</si>
  <si>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</si>
  <si>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</si>
  <si>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</si>
  <si>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</si>
  <si>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</si>
  <si>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</si>
  <si>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</si>
  <si>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</si>
  <si>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</si>
  <si>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</si>
  <si>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Экзамен модульный</t>
  </si>
  <si>
    <r>
      <t xml:space="preserve">№ 262-ОД от "01_" </t>
    </r>
    <r>
      <rPr>
        <u/>
        <sz val="14"/>
        <rFont val="Times New Roman"/>
        <family val="1"/>
        <charset val="204"/>
      </rPr>
      <t>июля</t>
    </r>
    <r>
      <rPr>
        <sz val="14"/>
        <rFont val="Times New Roman"/>
        <family val="1"/>
        <charset val="204"/>
      </rPr>
      <t xml:space="preserve"> 20</t>
    </r>
    <r>
      <rPr>
        <u/>
        <sz val="14"/>
        <rFont val="Times New Roman"/>
        <family val="1"/>
        <charset val="204"/>
      </rPr>
      <t>24г.</t>
    </r>
  </si>
  <si>
    <t xml:space="preserve">Базовый уровень образования - основное общее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</si>
</sst>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3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15" fillId="0" borderId="0"/>
    <xf numFmtId="9" fontId="7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</cellStyleXfs>
  <cellXfs count="564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5" fillId="0" borderId="0" xfId="2"/>
    <xf numFmtId="0" fontId="14" fillId="0" borderId="0" xfId="2" applyFont="1"/>
    <xf numFmtId="0" fontId="0" fillId="3" borderId="0" xfId="0" applyFill="1" applyBorder="1" applyAlignment="1">
      <alignment wrapText="1"/>
    </xf>
    <xf numFmtId="0" fontId="0" fillId="3" borderId="0" xfId="0" applyFill="1"/>
    <xf numFmtId="0" fontId="0" fillId="0" borderId="0" xfId="0"/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right"/>
    </xf>
    <xf numFmtId="0" fontId="14" fillId="0" borderId="0" xfId="2" applyFont="1" applyAlignment="1"/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4" fillId="0" borderId="0" xfId="2" applyFont="1" applyBorder="1"/>
    <xf numFmtId="0" fontId="14" fillId="0" borderId="0" xfId="2" applyFont="1" applyAlignment="1">
      <alignment horizontal="left"/>
    </xf>
    <xf numFmtId="0" fontId="12" fillId="0" borderId="0" xfId="2" applyFont="1" applyAlignment="1">
      <alignment horizontal="center" vertical="center"/>
    </xf>
    <xf numFmtId="0" fontId="18" fillId="0" borderId="0" xfId="2" applyFont="1"/>
    <xf numFmtId="0" fontId="19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Font="1"/>
    <xf numFmtId="0" fontId="6" fillId="0" borderId="1" xfId="0" applyFont="1" applyBorder="1" applyAlignment="1">
      <alignment horizontal="left" shrinkToFit="1"/>
    </xf>
    <xf numFmtId="0" fontId="5" fillId="0" borderId="2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5" fillId="0" borderId="26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6" fillId="0" borderId="14" xfId="0" applyFont="1" applyBorder="1" applyAlignment="1">
      <alignment horizontal="left" shrinkToFi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4" fillId="0" borderId="0" xfId="2" applyFont="1"/>
    <xf numFmtId="0" fontId="26" fillId="0" borderId="0" xfId="0" applyFont="1"/>
    <xf numFmtId="0" fontId="25" fillId="3" borderId="0" xfId="0" applyFont="1" applyFill="1"/>
    <xf numFmtId="0" fontId="25" fillId="0" borderId="0" xfId="0" applyFont="1" applyFill="1" applyBorder="1" applyAlignment="1">
      <alignment wrapText="1"/>
    </xf>
    <xf numFmtId="0" fontId="25" fillId="0" borderId="0" xfId="0" applyFont="1" applyFill="1"/>
    <xf numFmtId="0" fontId="26" fillId="3" borderId="0" xfId="0" applyFont="1" applyFill="1"/>
    <xf numFmtId="0" fontId="26" fillId="4" borderId="0" xfId="0" applyFont="1" applyFill="1"/>
    <xf numFmtId="0" fontId="20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wrapText="1"/>
    </xf>
    <xf numFmtId="0" fontId="26" fillId="0" borderId="1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5" fillId="0" borderId="0" xfId="0" applyFont="1"/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wrapText="1"/>
    </xf>
    <xf numFmtId="0" fontId="9" fillId="2" borderId="43" xfId="0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 vertical="distributed"/>
    </xf>
    <xf numFmtId="0" fontId="9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wrapText="1"/>
    </xf>
    <xf numFmtId="0" fontId="9" fillId="3" borderId="52" xfId="0" applyFont="1" applyFill="1" applyBorder="1" applyAlignment="1">
      <alignment horizontal="left" vertical="center"/>
    </xf>
    <xf numFmtId="0" fontId="9" fillId="3" borderId="50" xfId="0" applyFont="1" applyFill="1" applyBorder="1" applyAlignment="1">
      <alignment horizontal="left" vertical="center"/>
    </xf>
    <xf numFmtId="0" fontId="9" fillId="3" borderId="57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 wrapText="1"/>
    </xf>
    <xf numFmtId="0" fontId="9" fillId="3" borderId="43" xfId="0" applyFont="1" applyFill="1" applyBorder="1" applyAlignment="1">
      <alignment horizontal="left" vertical="center"/>
    </xf>
    <xf numFmtId="0" fontId="9" fillId="3" borderId="43" xfId="0" applyFont="1" applyFill="1" applyBorder="1" applyAlignment="1">
      <alignment horizontal="left" vertical="center" wrapText="1"/>
    </xf>
    <xf numFmtId="0" fontId="9" fillId="0" borderId="43" xfId="10" applyNumberFormat="1" applyFont="1" applyFill="1" applyBorder="1" applyAlignment="1" applyProtection="1">
      <alignment horizontal="left" vertical="center" wrapText="1"/>
      <protection locked="0"/>
    </xf>
    <xf numFmtId="0" fontId="9" fillId="3" borderId="46" xfId="0" applyFont="1" applyFill="1" applyBorder="1" applyAlignment="1">
      <alignment horizontal="left" vertical="center" wrapText="1"/>
    </xf>
    <xf numFmtId="0" fontId="9" fillId="3" borderId="43" xfId="0" applyFont="1" applyFill="1" applyBorder="1" applyAlignment="1">
      <alignment horizontal="justify" vertical="distributed"/>
    </xf>
    <xf numFmtId="0" fontId="9" fillId="3" borderId="46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justify" vertical="distributed"/>
    </xf>
    <xf numFmtId="0" fontId="9" fillId="0" borderId="46" xfId="0" applyFont="1" applyFill="1" applyBorder="1" applyAlignment="1">
      <alignment horizontal="justify" vertical="distributed"/>
    </xf>
    <xf numFmtId="0" fontId="8" fillId="3" borderId="45" xfId="0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horizontal="left" vertical="center" wrapText="1"/>
    </xf>
    <xf numFmtId="0" fontId="8" fillId="5" borderId="45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0" xfId="0" applyBorder="1" applyAlignment="1">
      <alignment vertical="top" wrapText="1"/>
    </xf>
    <xf numFmtId="0" fontId="32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49" fontId="30" fillId="3" borderId="26" xfId="0" applyNumberFormat="1" applyFont="1" applyFill="1" applyBorder="1" applyAlignment="1">
      <alignment horizontal="center" vertical="center" textRotation="90" wrapText="1"/>
    </xf>
    <xf numFmtId="17" fontId="30" fillId="0" borderId="26" xfId="0" applyNumberFormat="1" applyFont="1" applyFill="1" applyBorder="1" applyAlignment="1">
      <alignment horizontal="center" vertical="center" textRotation="90"/>
    </xf>
    <xf numFmtId="17" fontId="30" fillId="0" borderId="30" xfId="0" applyNumberFormat="1" applyFont="1" applyFill="1" applyBorder="1" applyAlignment="1">
      <alignment horizontal="center" vertical="center" textRotation="90"/>
    </xf>
    <xf numFmtId="49" fontId="30" fillId="3" borderId="28" xfId="0" applyNumberFormat="1" applyFont="1" applyFill="1" applyBorder="1" applyAlignment="1">
      <alignment horizontal="center" vertical="center" textRotation="90" wrapText="1"/>
    </xf>
    <xf numFmtId="49" fontId="6" fillId="3" borderId="26" xfId="0" applyNumberFormat="1" applyFont="1" applyFill="1" applyBorder="1" applyAlignment="1">
      <alignment horizontal="center" vertical="center" textRotation="90" wrapText="1"/>
    </xf>
    <xf numFmtId="17" fontId="6" fillId="0" borderId="30" xfId="0" applyNumberFormat="1" applyFont="1" applyFill="1" applyBorder="1" applyAlignment="1">
      <alignment horizontal="center" vertical="center" textRotation="90"/>
    </xf>
    <xf numFmtId="49" fontId="6" fillId="3" borderId="28" xfId="0" applyNumberFormat="1" applyFont="1" applyFill="1" applyBorder="1" applyAlignment="1">
      <alignment horizontal="center" vertical="center" textRotation="90" wrapText="1"/>
    </xf>
    <xf numFmtId="17" fontId="6" fillId="0" borderId="26" xfId="0" applyNumberFormat="1" applyFont="1" applyFill="1" applyBorder="1" applyAlignment="1">
      <alignment horizontal="center" vertical="center" textRotation="90"/>
    </xf>
    <xf numFmtId="49" fontId="6" fillId="0" borderId="28" xfId="0" applyNumberFormat="1" applyFont="1" applyFill="1" applyBorder="1" applyAlignment="1">
      <alignment horizontal="center" vertical="center" textRotation="90" wrapText="1"/>
    </xf>
    <xf numFmtId="49" fontId="6" fillId="0" borderId="26" xfId="0" applyNumberFormat="1" applyFont="1" applyFill="1" applyBorder="1" applyAlignment="1">
      <alignment horizontal="center" vertical="center" textRotation="90" wrapText="1"/>
    </xf>
    <xf numFmtId="49" fontId="30" fillId="0" borderId="28" xfId="0" applyNumberFormat="1" applyFont="1" applyFill="1" applyBorder="1" applyAlignment="1">
      <alignment horizontal="center" vertical="center" textRotation="90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left" vertical="center" wrapText="1"/>
    </xf>
    <xf numFmtId="0" fontId="23" fillId="6" borderId="22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left" vertical="center"/>
    </xf>
    <xf numFmtId="49" fontId="8" fillId="6" borderId="54" xfId="0" applyNumberFormat="1" applyFont="1" applyFill="1" applyBorder="1" applyAlignment="1">
      <alignment horizontal="center" vertical="center"/>
    </xf>
    <xf numFmtId="49" fontId="8" fillId="6" borderId="15" xfId="0" applyNumberFormat="1" applyFont="1" applyFill="1" applyBorder="1" applyAlignment="1">
      <alignment horizontal="center" vertical="center"/>
    </xf>
    <xf numFmtId="49" fontId="8" fillId="6" borderId="31" xfId="0" applyNumberFormat="1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0" xfId="0" applyFont="1"/>
    <xf numFmtId="0" fontId="33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4" fillId="3" borderId="0" xfId="0" applyFont="1" applyFill="1"/>
    <xf numFmtId="0" fontId="34" fillId="4" borderId="0" xfId="0" applyFont="1" applyFill="1"/>
    <xf numFmtId="0" fontId="9" fillId="3" borderId="46" xfId="0" applyFont="1" applyFill="1" applyBorder="1" applyAlignment="1">
      <alignment horizontal="left" vertical="top"/>
    </xf>
    <xf numFmtId="0" fontId="9" fillId="3" borderId="46" xfId="0" applyFont="1" applyFill="1" applyBorder="1" applyAlignment="1">
      <alignment horizontal="left" vertical="top" wrapText="1"/>
    </xf>
    <xf numFmtId="0" fontId="9" fillId="2" borderId="52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top"/>
    </xf>
    <xf numFmtId="0" fontId="9" fillId="0" borderId="4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7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left" vertical="top" wrapText="1"/>
    </xf>
    <xf numFmtId="0" fontId="9" fillId="3" borderId="43" xfId="0" applyFont="1" applyFill="1" applyBorder="1" applyAlignment="1">
      <alignment horizontal="left" vertical="top"/>
    </xf>
    <xf numFmtId="0" fontId="8" fillId="0" borderId="3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9" fillId="3" borderId="41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3" borderId="49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3" borderId="9" xfId="0" applyFont="1" applyFill="1" applyBorder="1" applyAlignment="1">
      <alignment horizontal="center" wrapText="1"/>
    </xf>
    <xf numFmtId="0" fontId="9" fillId="3" borderId="47" xfId="0" applyFont="1" applyFill="1" applyBorder="1" applyAlignment="1">
      <alignment horizontal="center" wrapText="1"/>
    </xf>
    <xf numFmtId="0" fontId="9" fillId="2" borderId="46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3" borderId="28" xfId="0" applyFont="1" applyFill="1" applyBorder="1" applyAlignment="1">
      <alignment horizontal="center" wrapText="1"/>
    </xf>
    <xf numFmtId="0" fontId="9" fillId="3" borderId="48" xfId="0" applyFont="1" applyFill="1" applyBorder="1" applyAlignment="1">
      <alignment horizontal="center" wrapText="1"/>
    </xf>
    <xf numFmtId="0" fontId="9" fillId="0" borderId="30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3" borderId="43" xfId="0" applyFont="1" applyFill="1" applyBorder="1" applyAlignment="1">
      <alignment horizontal="left" vertical="distributed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5" borderId="56" xfId="0" applyFont="1" applyFill="1" applyBorder="1" applyAlignment="1">
      <alignment horizontal="left" vertical="center"/>
    </xf>
    <xf numFmtId="0" fontId="8" fillId="5" borderId="51" xfId="0" applyFont="1" applyFill="1" applyBorder="1" applyAlignment="1">
      <alignment horizontal="left" vertical="center" wrapText="1"/>
    </xf>
    <xf numFmtId="0" fontId="23" fillId="5" borderId="5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5" borderId="51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8" fillId="5" borderId="55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left" vertical="center"/>
    </xf>
    <xf numFmtId="49" fontId="8" fillId="5" borderId="45" xfId="0" applyNumberFormat="1" applyFont="1" applyFill="1" applyBorder="1" applyAlignment="1">
      <alignment horizontal="left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left" vertical="center"/>
    </xf>
    <xf numFmtId="0" fontId="8" fillId="5" borderId="45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justify" vertical="distributed"/>
    </xf>
    <xf numFmtId="0" fontId="8" fillId="5" borderId="41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left" vertical="center"/>
    </xf>
    <xf numFmtId="0" fontId="8" fillId="5" borderId="43" xfId="0" applyFont="1" applyFill="1" applyBorder="1" applyAlignment="1">
      <alignment horizontal="justify" vertical="distributed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justify" vertical="distributed" wrapText="1"/>
    </xf>
    <xf numFmtId="0" fontId="8" fillId="5" borderId="3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5" fillId="0" borderId="0" xfId="0" applyFont="1" applyBorder="1"/>
    <xf numFmtId="0" fontId="35" fillId="0" borderId="0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wrapText="1"/>
    </xf>
    <xf numFmtId="0" fontId="26" fillId="0" borderId="41" xfId="0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49" fontId="30" fillId="3" borderId="1" xfId="0" applyNumberFormat="1" applyFont="1" applyFill="1" applyBorder="1" applyAlignment="1">
      <alignment horizontal="center" vertical="center" textRotation="90" wrapText="1"/>
    </xf>
    <xf numFmtId="0" fontId="30" fillId="0" borderId="26" xfId="0" applyFont="1" applyBorder="1" applyAlignment="1">
      <alignment horizontal="center" vertical="center" textRotation="90" wrapText="1"/>
    </xf>
    <xf numFmtId="0" fontId="9" fillId="3" borderId="32" xfId="0" applyFont="1" applyFill="1" applyBorder="1" applyAlignment="1">
      <alignment horizontal="center" vertical="center" wrapText="1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top" wrapText="1"/>
    </xf>
    <xf numFmtId="0" fontId="26" fillId="0" borderId="41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49" fontId="30" fillId="3" borderId="2" xfId="0" applyNumberFormat="1" applyFont="1" applyFill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255"/>
    </xf>
    <xf numFmtId="0" fontId="8" fillId="0" borderId="4" xfId="0" applyFont="1" applyBorder="1" applyAlignment="1">
      <alignment vertical="center" textRotation="255"/>
    </xf>
    <xf numFmtId="0" fontId="8" fillId="0" borderId="26" xfId="0" applyFont="1" applyBorder="1" applyAlignment="1">
      <alignment vertical="center" textRotation="255"/>
    </xf>
    <xf numFmtId="0" fontId="30" fillId="0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0" fillId="3" borderId="3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12" xfId="0" applyFont="1" applyBorder="1" applyAlignment="1">
      <alignment horizontal="center" vertical="center" textRotation="90" wrapText="1"/>
    </xf>
    <xf numFmtId="0" fontId="30" fillId="0" borderId="3" xfId="0" applyFont="1" applyBorder="1" applyAlignment="1">
      <alignment horizontal="center" vertical="center" textRotation="90" wrapText="1"/>
    </xf>
    <xf numFmtId="0" fontId="30" fillId="0" borderId="28" xfId="0" applyFont="1" applyBorder="1" applyAlignment="1">
      <alignment horizontal="center" vertical="center" textRotation="90" wrapText="1"/>
    </xf>
    <xf numFmtId="0" fontId="30" fillId="0" borderId="40" xfId="0" applyFont="1" applyBorder="1" applyAlignment="1">
      <alignment wrapText="1"/>
    </xf>
    <xf numFmtId="0" fontId="30" fillId="3" borderId="24" xfId="0" applyFont="1" applyFill="1" applyBorder="1" applyAlignment="1">
      <alignment horizontal="center" vertical="center" textRotation="90" wrapText="1"/>
    </xf>
    <xf numFmtId="0" fontId="30" fillId="0" borderId="24" xfId="0" applyFont="1" applyBorder="1" applyAlignment="1">
      <alignment horizontal="center" vertical="center" textRotation="90" wrapText="1"/>
    </xf>
    <xf numFmtId="0" fontId="30" fillId="0" borderId="25" xfId="0" applyFont="1" applyBorder="1" applyAlignment="1">
      <alignment horizontal="center" vertical="center" textRotation="90" wrapText="1"/>
    </xf>
    <xf numFmtId="0" fontId="30" fillId="3" borderId="1" xfId="0" applyFont="1" applyFill="1" applyBorder="1" applyAlignment="1">
      <alignment horizontal="center" vertical="center" textRotation="90" wrapText="1"/>
    </xf>
    <xf numFmtId="0" fontId="30" fillId="3" borderId="26" xfId="0" applyFont="1" applyFill="1" applyBorder="1" applyAlignment="1">
      <alignment horizontal="center" vertical="center" textRotation="90" wrapText="1"/>
    </xf>
    <xf numFmtId="0" fontId="30" fillId="0" borderId="2" xfId="0" applyFont="1" applyFill="1" applyBorder="1" applyAlignment="1">
      <alignment horizontal="center" vertical="center" textRotation="90" wrapText="1"/>
    </xf>
    <xf numFmtId="0" fontId="30" fillId="0" borderId="30" xfId="0" applyFont="1" applyBorder="1" applyAlignment="1">
      <alignment horizontal="center" vertical="center" textRotation="90" wrapText="1"/>
    </xf>
    <xf numFmtId="0" fontId="30" fillId="3" borderId="42" xfId="0" applyFont="1" applyFill="1" applyBorder="1" applyAlignment="1">
      <alignment horizontal="center" vertical="center" textRotation="90"/>
    </xf>
    <xf numFmtId="0" fontId="30" fillId="3" borderId="43" xfId="0" applyFont="1" applyFill="1" applyBorder="1" applyAlignment="1">
      <alignment horizontal="center" vertical="center" textRotation="90"/>
    </xf>
    <xf numFmtId="0" fontId="30" fillId="0" borderId="44" xfId="0" applyFont="1" applyBorder="1" applyAlignment="1">
      <alignment horizontal="center" vertical="center" textRotation="90"/>
    </xf>
    <xf numFmtId="0" fontId="30" fillId="0" borderId="1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distributed"/>
    </xf>
    <xf numFmtId="0" fontId="30" fillId="3" borderId="12" xfId="0" applyFont="1" applyFill="1" applyBorder="1" applyAlignment="1">
      <alignment horizontal="center" vertical="distributed"/>
    </xf>
    <xf numFmtId="0" fontId="30" fillId="3" borderId="3" xfId="0" applyFont="1" applyFill="1" applyBorder="1" applyAlignment="1">
      <alignment horizontal="center" vertical="center" textRotation="90" wrapText="1"/>
    </xf>
    <xf numFmtId="0" fontId="30" fillId="2" borderId="1" xfId="0" applyFont="1" applyFill="1" applyBorder="1" applyAlignment="1">
      <alignment horizontal="left" vertical="center" textRotation="90" wrapText="1"/>
    </xf>
    <xf numFmtId="0" fontId="30" fillId="0" borderId="26" xfId="0" applyFont="1" applyBorder="1" applyAlignment="1">
      <alignment horizontal="left" vertical="center" textRotation="90" wrapText="1"/>
    </xf>
    <xf numFmtId="0" fontId="30" fillId="2" borderId="42" xfId="0" applyFont="1" applyFill="1" applyBorder="1" applyAlignment="1">
      <alignment horizontal="center" vertical="center" wrapText="1"/>
    </xf>
    <xf numFmtId="0" fontId="30" fillId="2" borderId="43" xfId="0" applyFont="1" applyFill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 wrapText="1"/>
    </xf>
    <xf numFmtId="0" fontId="26" fillId="0" borderId="48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30" fillId="0" borderId="13" xfId="0" applyFont="1" applyBorder="1" applyAlignment="1">
      <alignment horizontal="center" vertical="center" textRotation="90" wrapText="1"/>
    </xf>
    <xf numFmtId="0" fontId="30" fillId="0" borderId="14" xfId="0" applyFont="1" applyBorder="1" applyAlignment="1">
      <alignment horizontal="center" vertical="center" textRotation="90" wrapText="1"/>
    </xf>
    <xf numFmtId="0" fontId="30" fillId="0" borderId="27" xfId="0" applyFont="1" applyBorder="1" applyAlignment="1">
      <alignment horizontal="center" vertical="center" textRotation="90" wrapText="1"/>
    </xf>
    <xf numFmtId="0" fontId="30" fillId="3" borderId="4" xfId="0" applyFont="1" applyFill="1" applyBorder="1" applyAlignment="1">
      <alignment horizontal="center" textRotation="90" wrapText="1"/>
    </xf>
    <xf numFmtId="0" fontId="30" fillId="0" borderId="5" xfId="0" applyFont="1" applyBorder="1" applyAlignment="1">
      <alignment horizontal="center" textRotation="90" wrapText="1"/>
    </xf>
    <xf numFmtId="0" fontId="30" fillId="0" borderId="19" xfId="0" applyFont="1" applyBorder="1" applyAlignment="1">
      <alignment horizontal="center" textRotation="90" wrapText="1"/>
    </xf>
    <xf numFmtId="0" fontId="30" fillId="0" borderId="1" xfId="0" applyFont="1" applyBorder="1" applyAlignment="1"/>
    <xf numFmtId="0" fontId="30" fillId="0" borderId="8" xfId="0" applyFont="1" applyBorder="1" applyAlignment="1"/>
    <xf numFmtId="0" fontId="30" fillId="0" borderId="1" xfId="0" applyFont="1" applyFill="1" applyBorder="1" applyAlignment="1"/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/>
    <xf numFmtId="0" fontId="6" fillId="3" borderId="4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wrapText="1"/>
    </xf>
    <xf numFmtId="0" fontId="6" fillId="0" borderId="3" xfId="0" applyFont="1" applyBorder="1" applyAlignment="1"/>
    <xf numFmtId="0" fontId="6" fillId="0" borderId="4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" fontId="6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9" fillId="0" borderId="0" xfId="2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2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2" applyFont="1" applyAlignment="1">
      <alignment horizontal="center" vertical="center"/>
    </xf>
    <xf numFmtId="0" fontId="0" fillId="0" borderId="0" xfId="0" applyAlignment="1"/>
    <xf numFmtId="0" fontId="17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2" applyFont="1" applyAlignment="1"/>
    <xf numFmtId="0" fontId="13" fillId="0" borderId="0" xfId="2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0" xfId="2" applyFont="1" applyBorder="1" applyAlignment="1"/>
    <xf numFmtId="0" fontId="14" fillId="0" borderId="0" xfId="2" applyFont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7" fillId="0" borderId="0" xfId="0" applyFont="1" applyAlignment="1"/>
    <xf numFmtId="49" fontId="6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textRotation="90"/>
    </xf>
    <xf numFmtId="49" fontId="6" fillId="0" borderId="1" xfId="0" applyNumberFormat="1" applyFont="1" applyBorder="1" applyAlignment="1">
      <alignment textRotation="90"/>
    </xf>
    <xf numFmtId="49" fontId="6" fillId="0" borderId="1" xfId="0" applyNumberFormat="1" applyFont="1" applyBorder="1" applyAlignment="1">
      <alignment horizontal="left" textRotation="90"/>
    </xf>
    <xf numFmtId="0" fontId="6" fillId="0" borderId="35" xfId="0" applyFont="1" applyBorder="1" applyAlignment="1">
      <alignment textRotation="90"/>
    </xf>
    <xf numFmtId="0" fontId="6" fillId="0" borderId="34" xfId="0" applyFont="1" applyBorder="1" applyAlignment="1">
      <alignment textRotation="90"/>
    </xf>
    <xf numFmtId="0" fontId="6" fillId="0" borderId="23" xfId="0" applyFont="1" applyBorder="1" applyAlignment="1">
      <alignment textRotation="90"/>
    </xf>
    <xf numFmtId="49" fontId="6" fillId="0" borderId="12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left" textRotation="90"/>
    </xf>
    <xf numFmtId="0" fontId="6" fillId="0" borderId="1" xfId="0" applyFont="1" applyBorder="1" applyAlignment="1">
      <alignment horizontal="left" textRotation="90"/>
    </xf>
    <xf numFmtId="0" fontId="6" fillId="0" borderId="1" xfId="0" applyFont="1" applyBorder="1" applyAlignment="1">
      <alignment textRotation="90"/>
    </xf>
    <xf numFmtId="49" fontId="6" fillId="0" borderId="32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13" xfId="0" applyFont="1" applyBorder="1" applyAlignment="1"/>
    <xf numFmtId="0" fontId="14" fillId="0" borderId="0" xfId="0" applyFont="1" applyAlignment="1">
      <alignment vertical="top" wrapText="1"/>
    </xf>
    <xf numFmtId="49" fontId="6" fillId="0" borderId="4" xfId="0" applyNumberFormat="1" applyFont="1" applyBorder="1" applyAlignment="1">
      <alignment textRotation="90"/>
    </xf>
    <xf numFmtId="49" fontId="6" fillId="0" borderId="5" xfId="0" applyNumberFormat="1" applyFont="1" applyBorder="1" applyAlignment="1">
      <alignment textRotation="90"/>
    </xf>
    <xf numFmtId="49" fontId="6" fillId="0" borderId="6" xfId="0" applyNumberFormat="1" applyFont="1" applyBorder="1" applyAlignment="1">
      <alignment textRotation="90"/>
    </xf>
    <xf numFmtId="0" fontId="14" fillId="0" borderId="0" xfId="0" applyFont="1" applyAlignment="1">
      <alignment wrapText="1"/>
    </xf>
    <xf numFmtId="49" fontId="6" fillId="0" borderId="14" xfId="0" applyNumberFormat="1" applyFont="1" applyBorder="1" applyAlignment="1">
      <alignment textRotation="90"/>
    </xf>
  </cellXfs>
  <cellStyles count="11">
    <cellStyle name="Обычный" xfId="0" builtinId="0"/>
    <cellStyle name="Обычный 2" xfId="1"/>
    <cellStyle name="Обычный 2 2" xfId="6"/>
    <cellStyle name="Обычный 2 3" xfId="5"/>
    <cellStyle name="Обычный 3" xfId="2"/>
    <cellStyle name="Обычный 3 2" xfId="8"/>
    <cellStyle name="Обычный 3 3" xfId="9"/>
    <cellStyle name="Обычный 3 4" xfId="7"/>
    <cellStyle name="Обычный 4" xfId="10"/>
    <cellStyle name="Обычный 5" xfId="4"/>
    <cellStyle name="Процентный 2" xfId="3"/>
  </cellStyles>
  <dxfs count="0"/>
  <tableStyles count="0" defaultTableStyle="TableStyleMedium9" defaultPivotStyle="PivotStyleLight16"/>
  <colors>
    <mruColors>
      <color rgb="FFFFCCFF"/>
      <color rgb="FFCCFFCC"/>
      <color rgb="FFFFFF99"/>
      <color rgb="FFFF99CC"/>
      <color rgb="FFFFE7FF"/>
      <color rgb="FFCDBBBB"/>
      <color rgb="FF66FFCC"/>
      <color rgb="FFBEA6A6"/>
      <color rgb="FF00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5;&#1077;&#1073;&#1085;&#1099;&#1077;%20&#1087;&#1083;&#1072;&#1085;&#1099;%20&#1076;&#1083;&#1103;%20&#1089;&#1072;&#1081;&#1090;&#1086;&#1074;%20&#1055;&#1086;&#1083;&#1085;&#1077;&#1077;%201%20&#1074;&#1072;&#1088;&#1080;&#1072;&#1085;&#1090;/&#1090;&#1077;&#1093;&#1085;&#1080;&#1082;&#1091;&#1084;%202015%20&#1075;&#1086;&#1076;/&#1083;&#1080;&#1094;&#1077;&#1085;&#1079;&#1080;&#1088;&#1086;&#1074;&#1072;&#1085;&#1080;&#1077;%20&#1089;&#1087;&#1086;%20&#1089;&#1091;&#1076;&#1086;&#1084;&#1077;&#1093;&#1072;&#1085;&#1080;&#1082;/Program%20Files/PlanySPO1.34/SpSchool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План"/>
      <sheetName val="Практика"/>
      <sheetName val="Аттестация"/>
      <sheetName val="Кабинеты"/>
      <sheetName val="Пояснения"/>
      <sheetName val="Нормы"/>
      <sheetName val="Дисциплины"/>
      <sheetName val="Консультации"/>
      <sheetName val="СпецПракт"/>
      <sheetName val="СпецРаб"/>
      <sheetName val="Рабочий"/>
    </sheetNames>
    <sheetDataSet>
      <sheetData sheetId="0">
        <row r="37">
          <cell r="BK37">
            <v>5</v>
          </cell>
          <cell r="BL37">
            <v>5</v>
          </cell>
        </row>
      </sheetData>
      <sheetData sheetId="1">
        <row r="6">
          <cell r="EB6">
            <v>0.1</v>
          </cell>
        </row>
      </sheetData>
      <sheetData sheetId="2"/>
      <sheetData sheetId="3"/>
      <sheetData sheetId="4"/>
      <sheetData sheetId="5"/>
      <sheetData sheetId="6">
        <row r="3">
          <cell r="B3">
            <v>36</v>
          </cell>
        </row>
        <row r="6">
          <cell r="B6">
            <v>32</v>
          </cell>
        </row>
        <row r="11">
          <cell r="B11">
            <v>8</v>
          </cell>
        </row>
        <row r="12">
          <cell r="B12">
            <v>10</v>
          </cell>
        </row>
        <row r="24">
          <cell r="B24">
            <v>0.3</v>
          </cell>
        </row>
      </sheetData>
      <sheetData sheetId="7"/>
      <sheetData sheetId="8"/>
      <sheetData sheetId="9"/>
      <sheetData sheetId="10"/>
      <sheetData sheetId="11">
        <row r="13">
          <cell r="AA13">
            <v>0.15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H87"/>
  <sheetViews>
    <sheetView tabSelected="1" showWhiteSpace="0" view="pageLayout" topLeftCell="A58" zoomScale="80" zoomScaleNormal="60" zoomScaleSheetLayoutView="90" zoomScalePageLayoutView="80" workbookViewId="0">
      <selection activeCell="A79" sqref="A79:I86"/>
    </sheetView>
  </sheetViews>
  <sheetFormatPr defaultColWidth="8.85546875" defaultRowHeight="5.65" customHeight="1"/>
  <cols>
    <col min="1" max="1" width="11.140625" style="21" customWidth="1"/>
    <col min="2" max="2" width="40.5703125" style="21" customWidth="1"/>
    <col min="3" max="3" width="8" style="39" customWidth="1"/>
    <col min="4" max="4" width="5.5703125" style="39" customWidth="1"/>
    <col min="5" max="5" width="4.5703125" style="69" customWidth="1"/>
    <col min="6" max="6" width="4.7109375" style="53" customWidth="1"/>
    <col min="7" max="7" width="5" style="36" customWidth="1"/>
    <col min="8" max="8" width="6.28515625" style="21" customWidth="1"/>
    <col min="9" max="9" width="5.28515625" style="21" customWidth="1"/>
    <col min="10" max="10" width="6.42578125" style="21" customWidth="1"/>
    <col min="11" max="12" width="5" style="21" customWidth="1"/>
    <col min="13" max="13" width="4.7109375" style="21" customWidth="1"/>
    <col min="14" max="14" width="5" style="21" customWidth="1"/>
    <col min="15" max="15" width="5.140625" style="21" customWidth="1"/>
    <col min="16" max="16" width="5.28515625" style="20" customWidth="1"/>
    <col min="17" max="22" width="5.7109375" style="21" customWidth="1"/>
    <col min="23" max="23" width="4.7109375" style="21" customWidth="1"/>
    <col min="24" max="24" width="4.7109375" style="35" customWidth="1"/>
    <col min="25" max="25" width="5" style="35" customWidth="1"/>
    <col min="26" max="26" width="5.140625" style="35" customWidth="1"/>
    <col min="27" max="27" width="5.28515625" style="21" customWidth="1"/>
    <col min="28" max="28" width="5" style="20" customWidth="1"/>
    <col min="29" max="29" width="6.28515625" style="20" customWidth="1"/>
    <col min="30" max="30" width="5" style="59" customWidth="1"/>
    <col min="31" max="31" width="4.28515625" style="20" customWidth="1"/>
    <col min="32" max="32" width="5.28515625" style="21" customWidth="1"/>
    <col min="33" max="33" width="5.42578125" style="35" customWidth="1"/>
    <col min="34" max="34" width="5.28515625" style="21" customWidth="1"/>
    <col min="35" max="35" width="6.28515625" style="61" customWidth="1"/>
    <col min="36" max="36" width="5.5703125" style="21" customWidth="1"/>
    <col min="37" max="37" width="5.7109375" style="21" customWidth="1"/>
    <col min="38" max="38" width="5.85546875" style="35" customWidth="1"/>
    <col min="39" max="39" width="5" style="21" customWidth="1"/>
    <col min="40" max="40" width="5.7109375" style="21" customWidth="1"/>
    <col min="41" max="41" width="4.7109375" style="21" customWidth="1"/>
    <col min="42" max="42" width="6.7109375" style="21" customWidth="1"/>
    <col min="43" max="43" width="5.28515625" style="21" customWidth="1"/>
    <col min="44" max="44" width="5.140625" style="21" customWidth="1"/>
    <col min="45" max="16384" width="8.85546875" style="21"/>
  </cols>
  <sheetData>
    <row r="1" spans="1:80" ht="39.6" customHeight="1" thickBot="1">
      <c r="A1" s="473" t="s">
        <v>230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4"/>
      <c r="AE1" s="474"/>
      <c r="AF1" s="474"/>
      <c r="AG1" s="474"/>
      <c r="AH1" s="19"/>
      <c r="AI1" s="60"/>
      <c r="AJ1" s="20"/>
      <c r="AK1" s="20"/>
    </row>
    <row r="2" spans="1:80" ht="20.25" customHeight="1" thickBot="1">
      <c r="A2" s="446"/>
      <c r="B2" s="449" t="s">
        <v>153</v>
      </c>
      <c r="C2" s="475" t="s">
        <v>0</v>
      </c>
      <c r="D2" s="476"/>
      <c r="E2" s="476"/>
      <c r="F2" s="476"/>
      <c r="G2" s="477"/>
      <c r="H2" s="480" t="s">
        <v>154</v>
      </c>
      <c r="I2" s="481"/>
      <c r="J2" s="481"/>
      <c r="K2" s="481"/>
      <c r="L2" s="481"/>
      <c r="M2" s="481"/>
      <c r="N2" s="481"/>
      <c r="O2" s="481"/>
      <c r="P2" s="481"/>
      <c r="Q2" s="147"/>
      <c r="R2" s="449" t="s">
        <v>163</v>
      </c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  <c r="AQ2" s="458" t="s">
        <v>219</v>
      </c>
      <c r="AR2" s="496" t="s">
        <v>220</v>
      </c>
    </row>
    <row r="3" spans="1:80" ht="33" customHeight="1" thickBot="1">
      <c r="A3" s="447"/>
      <c r="B3" s="450"/>
      <c r="C3" s="478"/>
      <c r="D3" s="436"/>
      <c r="E3" s="436"/>
      <c r="F3" s="436"/>
      <c r="G3" s="479"/>
      <c r="H3" s="469" t="s">
        <v>155</v>
      </c>
      <c r="I3" s="482" t="s">
        <v>156</v>
      </c>
      <c r="J3" s="455" t="s">
        <v>157</v>
      </c>
      <c r="K3" s="455"/>
      <c r="L3" s="455"/>
      <c r="M3" s="455"/>
      <c r="N3" s="455"/>
      <c r="O3" s="455"/>
      <c r="P3" s="455"/>
      <c r="Q3" s="499" t="s">
        <v>221</v>
      </c>
      <c r="R3" s="455" t="s">
        <v>1</v>
      </c>
      <c r="S3" s="456"/>
      <c r="T3" s="456"/>
      <c r="U3" s="456"/>
      <c r="V3" s="457"/>
      <c r="W3" s="455" t="s">
        <v>2</v>
      </c>
      <c r="X3" s="456"/>
      <c r="Y3" s="456"/>
      <c r="Z3" s="456"/>
      <c r="AA3" s="457"/>
      <c r="AB3" s="491" t="s">
        <v>3</v>
      </c>
      <c r="AC3" s="491"/>
      <c r="AD3" s="491"/>
      <c r="AE3" s="491"/>
      <c r="AF3" s="492"/>
      <c r="AG3" s="452" t="s">
        <v>209</v>
      </c>
      <c r="AH3" s="453"/>
      <c r="AI3" s="453"/>
      <c r="AJ3" s="453"/>
      <c r="AK3" s="454"/>
      <c r="AL3" s="453" t="s">
        <v>210</v>
      </c>
      <c r="AM3" s="502"/>
      <c r="AN3" s="502"/>
      <c r="AO3" s="502"/>
      <c r="AP3" s="503"/>
      <c r="AQ3" s="445"/>
      <c r="AR3" s="497"/>
    </row>
    <row r="4" spans="1:80" ht="27" customHeight="1">
      <c r="A4" s="447"/>
      <c r="B4" s="450"/>
      <c r="C4" s="462" t="s">
        <v>172</v>
      </c>
      <c r="D4" s="465" t="s">
        <v>171</v>
      </c>
      <c r="E4" s="465" t="s">
        <v>170</v>
      </c>
      <c r="F4" s="472" t="s">
        <v>68</v>
      </c>
      <c r="G4" s="467" t="s">
        <v>169</v>
      </c>
      <c r="H4" s="470"/>
      <c r="I4" s="482"/>
      <c r="J4" s="483" t="s">
        <v>173</v>
      </c>
      <c r="K4" s="406" t="s">
        <v>158</v>
      </c>
      <c r="L4" s="406" t="s">
        <v>174</v>
      </c>
      <c r="M4" s="406" t="s">
        <v>159</v>
      </c>
      <c r="N4" s="406" t="s">
        <v>161</v>
      </c>
      <c r="O4" s="406" t="s">
        <v>162</v>
      </c>
      <c r="P4" s="406" t="s">
        <v>160</v>
      </c>
      <c r="Q4" s="500"/>
      <c r="R4" s="505" t="s">
        <v>4</v>
      </c>
      <c r="S4" s="436"/>
      <c r="T4" s="511" t="s">
        <v>167</v>
      </c>
      <c r="U4" s="512"/>
      <c r="V4" s="485" t="s">
        <v>27</v>
      </c>
      <c r="W4" s="435" t="s">
        <v>166</v>
      </c>
      <c r="X4" s="436"/>
      <c r="Y4" s="420" t="s">
        <v>212</v>
      </c>
      <c r="Z4" s="444"/>
      <c r="AA4" s="488" t="s">
        <v>27</v>
      </c>
      <c r="AB4" s="437" t="s">
        <v>213</v>
      </c>
      <c r="AC4" s="438"/>
      <c r="AD4" s="439" t="s">
        <v>214</v>
      </c>
      <c r="AE4" s="440"/>
      <c r="AF4" s="488" t="s">
        <v>28</v>
      </c>
      <c r="AG4" s="441" t="s">
        <v>215</v>
      </c>
      <c r="AH4" s="442"/>
      <c r="AI4" s="438" t="s">
        <v>216</v>
      </c>
      <c r="AJ4" s="443"/>
      <c r="AK4" s="485" t="s">
        <v>29</v>
      </c>
      <c r="AL4" s="435" t="s">
        <v>217</v>
      </c>
      <c r="AM4" s="504"/>
      <c r="AN4" s="505" t="s">
        <v>218</v>
      </c>
      <c r="AO4" s="506"/>
      <c r="AP4" s="485" t="s">
        <v>168</v>
      </c>
      <c r="AQ4" s="459"/>
      <c r="AR4" s="49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</row>
    <row r="5" spans="1:80" ht="25.15" customHeight="1">
      <c r="A5" s="447"/>
      <c r="B5" s="450"/>
      <c r="C5" s="463"/>
      <c r="D5" s="445"/>
      <c r="E5" s="465"/>
      <c r="F5" s="472"/>
      <c r="G5" s="467"/>
      <c r="H5" s="470"/>
      <c r="I5" s="482"/>
      <c r="J5" s="483"/>
      <c r="K5" s="406"/>
      <c r="L5" s="406"/>
      <c r="M5" s="406"/>
      <c r="N5" s="406"/>
      <c r="O5" s="445"/>
      <c r="P5" s="406"/>
      <c r="Q5" s="500"/>
      <c r="R5" s="513" t="s">
        <v>80</v>
      </c>
      <c r="S5" s="419"/>
      <c r="T5" s="416" t="s">
        <v>211</v>
      </c>
      <c r="U5" s="417"/>
      <c r="V5" s="486"/>
      <c r="W5" s="418" t="s">
        <v>80</v>
      </c>
      <c r="X5" s="419"/>
      <c r="Y5" s="420" t="s">
        <v>266</v>
      </c>
      <c r="Z5" s="421"/>
      <c r="AA5" s="489"/>
      <c r="AB5" s="422" t="s">
        <v>80</v>
      </c>
      <c r="AC5" s="419"/>
      <c r="AD5" s="439" t="s">
        <v>267</v>
      </c>
      <c r="AE5" s="421"/>
      <c r="AF5" s="489"/>
      <c r="AG5" s="437" t="s">
        <v>268</v>
      </c>
      <c r="AH5" s="419"/>
      <c r="AI5" s="440" t="s">
        <v>267</v>
      </c>
      <c r="AJ5" s="507"/>
      <c r="AK5" s="486"/>
      <c r="AL5" s="508" t="s">
        <v>80</v>
      </c>
      <c r="AM5" s="509"/>
      <c r="AN5" s="444" t="s">
        <v>269</v>
      </c>
      <c r="AO5" s="510"/>
      <c r="AP5" s="486"/>
      <c r="AQ5" s="459"/>
      <c r="AR5" s="497"/>
      <c r="AS5" s="56"/>
      <c r="AT5" s="56"/>
      <c r="AU5" s="56"/>
      <c r="AV5" s="423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</row>
    <row r="6" spans="1:80" ht="39.75" customHeight="1" thickBot="1">
      <c r="A6" s="448"/>
      <c r="B6" s="451"/>
      <c r="C6" s="464"/>
      <c r="D6" s="407"/>
      <c r="E6" s="466"/>
      <c r="F6" s="407"/>
      <c r="G6" s="468"/>
      <c r="H6" s="471"/>
      <c r="I6" s="460"/>
      <c r="J6" s="484"/>
      <c r="K6" s="407"/>
      <c r="L6" s="407"/>
      <c r="M6" s="407"/>
      <c r="N6" s="407"/>
      <c r="O6" s="407"/>
      <c r="P6" s="466"/>
      <c r="Q6" s="501"/>
      <c r="R6" s="206" t="s">
        <v>164</v>
      </c>
      <c r="S6" s="207" t="s">
        <v>165</v>
      </c>
      <c r="T6" s="206" t="s">
        <v>164</v>
      </c>
      <c r="U6" s="208" t="s">
        <v>165</v>
      </c>
      <c r="V6" s="487"/>
      <c r="W6" s="209" t="s">
        <v>164</v>
      </c>
      <c r="X6" s="207" t="s">
        <v>165</v>
      </c>
      <c r="Y6" s="210" t="s">
        <v>164</v>
      </c>
      <c r="Z6" s="211" t="s">
        <v>165</v>
      </c>
      <c r="AA6" s="490"/>
      <c r="AB6" s="212" t="s">
        <v>164</v>
      </c>
      <c r="AC6" s="213" t="s">
        <v>165</v>
      </c>
      <c r="AD6" s="210" t="s">
        <v>164</v>
      </c>
      <c r="AE6" s="211" t="s">
        <v>165</v>
      </c>
      <c r="AF6" s="490"/>
      <c r="AG6" s="214" t="s">
        <v>164</v>
      </c>
      <c r="AH6" s="213" t="s">
        <v>165</v>
      </c>
      <c r="AI6" s="215" t="s">
        <v>164</v>
      </c>
      <c r="AJ6" s="211" t="s">
        <v>165</v>
      </c>
      <c r="AK6" s="487"/>
      <c r="AL6" s="216" t="s">
        <v>164</v>
      </c>
      <c r="AM6" s="207" t="s">
        <v>165</v>
      </c>
      <c r="AN6" s="206" t="s">
        <v>164</v>
      </c>
      <c r="AO6" s="208" t="s">
        <v>165</v>
      </c>
      <c r="AP6" s="487"/>
      <c r="AQ6" s="460"/>
      <c r="AR6" s="498"/>
      <c r="AS6" s="56"/>
      <c r="AT6" s="56"/>
      <c r="AU6" s="56"/>
      <c r="AV6" s="423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</row>
    <row r="7" spans="1:80" ht="37.5" customHeight="1" thickBot="1">
      <c r="A7" s="350" t="s">
        <v>253</v>
      </c>
      <c r="B7" s="351" t="s">
        <v>222</v>
      </c>
      <c r="C7" s="352">
        <v>0</v>
      </c>
      <c r="D7" s="353">
        <v>9</v>
      </c>
      <c r="E7" s="353">
        <v>6</v>
      </c>
      <c r="F7" s="353">
        <v>0</v>
      </c>
      <c r="G7" s="354">
        <v>8</v>
      </c>
      <c r="H7" s="355">
        <f>I7+J7</f>
        <v>1476</v>
      </c>
      <c r="I7" s="352"/>
      <c r="J7" s="356">
        <f>V7+AA7+AF7+AK7+AP7</f>
        <v>1476</v>
      </c>
      <c r="K7" s="356"/>
      <c r="L7" s="356"/>
      <c r="M7" s="356"/>
      <c r="N7" s="356"/>
      <c r="O7" s="353">
        <f>O8</f>
        <v>18</v>
      </c>
      <c r="P7" s="353">
        <f t="shared" ref="P7:Q7" si="0">P8</f>
        <v>38</v>
      </c>
      <c r="Q7" s="353">
        <f t="shared" si="0"/>
        <v>0</v>
      </c>
      <c r="R7" s="353">
        <f>R8</f>
        <v>540</v>
      </c>
      <c r="S7" s="353">
        <f t="shared" ref="S7:AP7" si="1">S8</f>
        <v>0</v>
      </c>
      <c r="T7" s="353">
        <f t="shared" si="1"/>
        <v>692</v>
      </c>
      <c r="U7" s="354">
        <f t="shared" si="1"/>
        <v>0</v>
      </c>
      <c r="V7" s="355">
        <f t="shared" si="1"/>
        <v>1232</v>
      </c>
      <c r="W7" s="352">
        <f t="shared" si="1"/>
        <v>244</v>
      </c>
      <c r="X7" s="353">
        <f t="shared" si="1"/>
        <v>0</v>
      </c>
      <c r="Y7" s="353">
        <f t="shared" si="1"/>
        <v>0</v>
      </c>
      <c r="Z7" s="354">
        <f t="shared" si="1"/>
        <v>0</v>
      </c>
      <c r="AA7" s="355">
        <f t="shared" si="1"/>
        <v>244</v>
      </c>
      <c r="AB7" s="352">
        <f t="shared" si="1"/>
        <v>0</v>
      </c>
      <c r="AC7" s="353">
        <f t="shared" si="1"/>
        <v>0</v>
      </c>
      <c r="AD7" s="353">
        <f t="shared" si="1"/>
        <v>0</v>
      </c>
      <c r="AE7" s="354">
        <f t="shared" si="1"/>
        <v>0</v>
      </c>
      <c r="AF7" s="355">
        <f t="shared" si="1"/>
        <v>0</v>
      </c>
      <c r="AG7" s="352">
        <f t="shared" si="1"/>
        <v>0</v>
      </c>
      <c r="AH7" s="353">
        <f t="shared" si="1"/>
        <v>0</v>
      </c>
      <c r="AI7" s="353">
        <f t="shared" si="1"/>
        <v>0</v>
      </c>
      <c r="AJ7" s="354">
        <f t="shared" si="1"/>
        <v>0</v>
      </c>
      <c r="AK7" s="355">
        <f t="shared" si="1"/>
        <v>0</v>
      </c>
      <c r="AL7" s="352">
        <f t="shared" si="1"/>
        <v>0</v>
      </c>
      <c r="AM7" s="353">
        <f t="shared" si="1"/>
        <v>0</v>
      </c>
      <c r="AN7" s="353">
        <f t="shared" si="1"/>
        <v>0</v>
      </c>
      <c r="AO7" s="354">
        <f t="shared" si="1"/>
        <v>0</v>
      </c>
      <c r="AP7" s="355">
        <f t="shared" si="1"/>
        <v>0</v>
      </c>
      <c r="AQ7" s="352">
        <f>AQ9+AQ18</f>
        <v>0</v>
      </c>
      <c r="AR7" s="357">
        <f>AR9+AR18</f>
        <v>0</v>
      </c>
      <c r="AS7" s="56"/>
      <c r="AT7" s="56"/>
      <c r="AU7" s="56"/>
      <c r="AV7" s="423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</row>
    <row r="8" spans="1:80" ht="18" customHeight="1" thickBot="1">
      <c r="A8" s="267" t="s">
        <v>223</v>
      </c>
      <c r="B8" s="178" t="s">
        <v>224</v>
      </c>
      <c r="C8" s="74"/>
      <c r="D8" s="71"/>
      <c r="E8" s="71"/>
      <c r="F8" s="71"/>
      <c r="G8" s="72"/>
      <c r="H8" s="73">
        <f>H9+H10+H11+H12+H13+H14+H15+H16+H17+H18+H19+H20+H21+H22</f>
        <v>1476</v>
      </c>
      <c r="I8" s="153">
        <f t="shared" ref="I8:AR8" si="2">I9+I10+I11+I12+I13+I14+I15+I16+I17+I18+I19+I20+I21+I22</f>
        <v>0</v>
      </c>
      <c r="J8" s="151">
        <f t="shared" si="2"/>
        <v>1476</v>
      </c>
      <c r="K8" s="152">
        <f t="shared" si="2"/>
        <v>0</v>
      </c>
      <c r="L8" s="152">
        <f t="shared" si="2"/>
        <v>0</v>
      </c>
      <c r="M8" s="152">
        <f t="shared" si="2"/>
        <v>0</v>
      </c>
      <c r="N8" s="152">
        <f t="shared" si="2"/>
        <v>0</v>
      </c>
      <c r="O8" s="152">
        <f t="shared" si="2"/>
        <v>18</v>
      </c>
      <c r="P8" s="152">
        <f t="shared" si="2"/>
        <v>38</v>
      </c>
      <c r="Q8" s="152">
        <f t="shared" si="2"/>
        <v>0</v>
      </c>
      <c r="R8" s="152">
        <f t="shared" si="2"/>
        <v>540</v>
      </c>
      <c r="S8" s="152">
        <f t="shared" si="2"/>
        <v>0</v>
      </c>
      <c r="T8" s="152">
        <f t="shared" si="2"/>
        <v>692</v>
      </c>
      <c r="U8" s="162">
        <f t="shared" si="2"/>
        <v>0</v>
      </c>
      <c r="V8" s="99">
        <f t="shared" si="2"/>
        <v>1232</v>
      </c>
      <c r="W8" s="218">
        <f t="shared" si="2"/>
        <v>244</v>
      </c>
      <c r="X8" s="73">
        <f t="shared" si="2"/>
        <v>0</v>
      </c>
      <c r="Y8" s="73">
        <f t="shared" si="2"/>
        <v>0</v>
      </c>
      <c r="Z8" s="151">
        <f t="shared" si="2"/>
        <v>0</v>
      </c>
      <c r="AA8" s="73">
        <f t="shared" si="2"/>
        <v>244</v>
      </c>
      <c r="AB8" s="153">
        <f t="shared" si="2"/>
        <v>0</v>
      </c>
      <c r="AC8" s="73">
        <f t="shared" si="2"/>
        <v>0</v>
      </c>
      <c r="AD8" s="73">
        <f t="shared" si="2"/>
        <v>0</v>
      </c>
      <c r="AE8" s="151">
        <f t="shared" si="2"/>
        <v>0</v>
      </c>
      <c r="AF8" s="73">
        <f t="shared" si="2"/>
        <v>0</v>
      </c>
      <c r="AG8" s="167">
        <f t="shared" si="2"/>
        <v>0</v>
      </c>
      <c r="AH8" s="152">
        <f t="shared" si="2"/>
        <v>0</v>
      </c>
      <c r="AI8" s="152">
        <f t="shared" si="2"/>
        <v>0</v>
      </c>
      <c r="AJ8" s="168">
        <f t="shared" si="2"/>
        <v>0</v>
      </c>
      <c r="AK8" s="73">
        <f t="shared" si="2"/>
        <v>0</v>
      </c>
      <c r="AL8" s="167">
        <f t="shared" si="2"/>
        <v>0</v>
      </c>
      <c r="AM8" s="152">
        <f t="shared" si="2"/>
        <v>0</v>
      </c>
      <c r="AN8" s="152">
        <f t="shared" si="2"/>
        <v>0</v>
      </c>
      <c r="AO8" s="162">
        <f t="shared" si="2"/>
        <v>0</v>
      </c>
      <c r="AP8" s="73">
        <f t="shared" si="2"/>
        <v>0</v>
      </c>
      <c r="AQ8" s="153">
        <f t="shared" si="2"/>
        <v>0</v>
      </c>
      <c r="AR8" s="73">
        <f t="shared" si="2"/>
        <v>0</v>
      </c>
      <c r="AS8" s="56"/>
      <c r="AT8" s="56"/>
      <c r="AU8" s="56"/>
      <c r="AV8" s="423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</row>
    <row r="9" spans="1:80" s="259" customFormat="1" ht="21.6" customHeight="1">
      <c r="A9" s="268" t="s">
        <v>282</v>
      </c>
      <c r="B9" s="269" t="s">
        <v>225</v>
      </c>
      <c r="C9" s="80"/>
      <c r="D9" s="81"/>
      <c r="E9" s="81">
        <v>3</v>
      </c>
      <c r="F9" s="81"/>
      <c r="G9" s="82">
        <v>1.2</v>
      </c>
      <c r="H9" s="77">
        <f>I9+J9</f>
        <v>84</v>
      </c>
      <c r="I9" s="80"/>
      <c r="J9" s="270">
        <f>V9+AA9+AF9+AK9+AP9</f>
        <v>84</v>
      </c>
      <c r="K9" s="98"/>
      <c r="L9" s="98"/>
      <c r="M9" s="98"/>
      <c r="N9" s="98"/>
      <c r="O9" s="75">
        <v>6</v>
      </c>
      <c r="P9" s="75">
        <v>6</v>
      </c>
      <c r="Q9" s="98"/>
      <c r="R9" s="75">
        <v>34</v>
      </c>
      <c r="S9" s="98"/>
      <c r="T9" s="75">
        <v>24</v>
      </c>
      <c r="U9" s="107"/>
      <c r="V9" s="271">
        <f>U9+T9+S9+R9</f>
        <v>58</v>
      </c>
      <c r="W9" s="78">
        <v>26</v>
      </c>
      <c r="X9" s="98">
        <f>X10+X11+X12+X13+X14+X15+X16+X17</f>
        <v>0</v>
      </c>
      <c r="Y9" s="98">
        <f t="shared" ref="Y9:AR9" si="3">Y10+Y11+Y12+Y13+Y14+Y15+Y16+Y17</f>
        <v>0</v>
      </c>
      <c r="Z9" s="107">
        <f t="shared" si="3"/>
        <v>0</v>
      </c>
      <c r="AA9" s="272">
        <f>Z9+Y9+X9+W9</f>
        <v>26</v>
      </c>
      <c r="AB9" s="108">
        <f t="shared" si="3"/>
        <v>0</v>
      </c>
      <c r="AC9" s="98">
        <f>AC10+AC11+AC12+AC13+AC14+AC15+AC16+AC17</f>
        <v>0</v>
      </c>
      <c r="AD9" s="98">
        <f t="shared" si="3"/>
        <v>0</v>
      </c>
      <c r="AE9" s="107">
        <f t="shared" si="3"/>
        <v>0</v>
      </c>
      <c r="AF9" s="272">
        <f t="shared" si="3"/>
        <v>0</v>
      </c>
      <c r="AG9" s="108">
        <f t="shared" si="3"/>
        <v>0</v>
      </c>
      <c r="AH9" s="98">
        <f t="shared" si="3"/>
        <v>0</v>
      </c>
      <c r="AI9" s="98">
        <f t="shared" si="3"/>
        <v>0</v>
      </c>
      <c r="AJ9" s="107">
        <f t="shared" si="3"/>
        <v>0</v>
      </c>
      <c r="AK9" s="273">
        <f t="shared" si="3"/>
        <v>0</v>
      </c>
      <c r="AL9" s="108">
        <f t="shared" si="3"/>
        <v>0</v>
      </c>
      <c r="AM9" s="98">
        <f t="shared" si="3"/>
        <v>0</v>
      </c>
      <c r="AN9" s="98">
        <f t="shared" si="3"/>
        <v>0</v>
      </c>
      <c r="AO9" s="107">
        <f t="shared" si="3"/>
        <v>0</v>
      </c>
      <c r="AP9" s="273">
        <f t="shared" si="3"/>
        <v>0</v>
      </c>
      <c r="AQ9" s="108">
        <f t="shared" si="3"/>
        <v>0</v>
      </c>
      <c r="AR9" s="274">
        <f t="shared" si="3"/>
        <v>0</v>
      </c>
      <c r="AS9" s="257"/>
      <c r="AT9" s="257"/>
      <c r="AU9" s="257"/>
      <c r="AV9" s="423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</row>
    <row r="10" spans="1:80" s="259" customFormat="1" ht="15.6" customHeight="1">
      <c r="A10" s="268" t="s">
        <v>283</v>
      </c>
      <c r="B10" s="269" t="s">
        <v>226</v>
      </c>
      <c r="C10" s="80"/>
      <c r="D10" s="81">
        <v>3</v>
      </c>
      <c r="E10" s="81"/>
      <c r="F10" s="81"/>
      <c r="G10" s="82">
        <v>1.2</v>
      </c>
      <c r="H10" s="77">
        <f t="shared" ref="H10:H21" si="4">I10+J10</f>
        <v>154</v>
      </c>
      <c r="I10" s="80"/>
      <c r="J10" s="270">
        <f t="shared" ref="J10:J22" si="5">V10+AA10+AF10+AK10+AP10</f>
        <v>154</v>
      </c>
      <c r="K10" s="109"/>
      <c r="L10" s="109"/>
      <c r="M10" s="109"/>
      <c r="N10" s="109"/>
      <c r="O10" s="81"/>
      <c r="P10" s="81">
        <v>2</v>
      </c>
      <c r="Q10" s="98"/>
      <c r="R10" s="81">
        <v>34</v>
      </c>
      <c r="S10" s="275"/>
      <c r="T10" s="81">
        <v>72</v>
      </c>
      <c r="U10" s="110"/>
      <c r="V10" s="272">
        <f t="shared" ref="V10:V22" si="6">U10+T10+S10+R10</f>
        <v>106</v>
      </c>
      <c r="W10" s="78">
        <v>48</v>
      </c>
      <c r="X10" s="276"/>
      <c r="Y10" s="276"/>
      <c r="Z10" s="277">
        <f>Y10+X10</f>
        <v>0</v>
      </c>
      <c r="AA10" s="272">
        <f t="shared" ref="AA10:AA22" si="7">Z10+Y10+X10+W10</f>
        <v>48</v>
      </c>
      <c r="AB10" s="278"/>
      <c r="AC10" s="98"/>
      <c r="AD10" s="276"/>
      <c r="AE10" s="279"/>
      <c r="AF10" s="280">
        <v>0</v>
      </c>
      <c r="AG10" s="278"/>
      <c r="AH10" s="276"/>
      <c r="AI10" s="98">
        <v>0</v>
      </c>
      <c r="AJ10" s="279"/>
      <c r="AK10" s="280"/>
      <c r="AL10" s="281">
        <v>0</v>
      </c>
      <c r="AM10" s="282"/>
      <c r="AN10" s="276"/>
      <c r="AO10" s="283"/>
      <c r="AP10" s="272">
        <v>0</v>
      </c>
      <c r="AQ10" s="108"/>
      <c r="AR10" s="274"/>
      <c r="AS10" s="257"/>
      <c r="AT10" s="257"/>
      <c r="AU10" s="257"/>
      <c r="AV10" s="423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</row>
    <row r="11" spans="1:80" s="259" customFormat="1" ht="21" customHeight="1">
      <c r="A11" s="284" t="s">
        <v>284</v>
      </c>
      <c r="B11" s="285" t="s">
        <v>7</v>
      </c>
      <c r="C11" s="86"/>
      <c r="D11" s="10">
        <v>2</v>
      </c>
      <c r="E11" s="10"/>
      <c r="F11" s="10"/>
      <c r="G11" s="85">
        <v>1</v>
      </c>
      <c r="H11" s="77">
        <f t="shared" si="4"/>
        <v>136</v>
      </c>
      <c r="I11" s="86"/>
      <c r="J11" s="270">
        <f t="shared" si="5"/>
        <v>136</v>
      </c>
      <c r="K11" s="109"/>
      <c r="L11" s="109"/>
      <c r="M11" s="109"/>
      <c r="N11" s="109"/>
      <c r="O11" s="10"/>
      <c r="P11" s="10">
        <v>2</v>
      </c>
      <c r="Q11" s="98"/>
      <c r="R11" s="81">
        <v>68</v>
      </c>
      <c r="S11" s="275"/>
      <c r="T11" s="81">
        <v>68</v>
      </c>
      <c r="U11" s="110"/>
      <c r="V11" s="272">
        <f t="shared" si="6"/>
        <v>136</v>
      </c>
      <c r="W11" s="78"/>
      <c r="X11" s="276"/>
      <c r="Y11" s="276"/>
      <c r="Z11" s="277">
        <f t="shared" ref="Z11:Z17" si="8">Y11+X11</f>
        <v>0</v>
      </c>
      <c r="AA11" s="272">
        <f t="shared" si="7"/>
        <v>0</v>
      </c>
      <c r="AB11" s="278"/>
      <c r="AC11" s="98"/>
      <c r="AD11" s="276"/>
      <c r="AE11" s="279"/>
      <c r="AF11" s="280">
        <v>0</v>
      </c>
      <c r="AG11" s="278"/>
      <c r="AH11" s="276"/>
      <c r="AI11" s="98">
        <v>0</v>
      </c>
      <c r="AJ11" s="279"/>
      <c r="AK11" s="280"/>
      <c r="AL11" s="281">
        <v>0</v>
      </c>
      <c r="AM11" s="282"/>
      <c r="AN11" s="276"/>
      <c r="AO11" s="283"/>
      <c r="AP11" s="272">
        <v>0</v>
      </c>
      <c r="AQ11" s="108"/>
      <c r="AR11" s="274"/>
      <c r="AS11" s="257"/>
      <c r="AT11" s="257"/>
      <c r="AU11" s="257"/>
      <c r="AV11" s="423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</row>
    <row r="12" spans="1:80" s="259" customFormat="1" ht="21" customHeight="1">
      <c r="A12" s="284" t="s">
        <v>285</v>
      </c>
      <c r="B12" s="285" t="s">
        <v>227</v>
      </c>
      <c r="C12" s="86"/>
      <c r="D12" s="10">
        <v>3</v>
      </c>
      <c r="E12" s="10"/>
      <c r="F12" s="10"/>
      <c r="G12" s="85">
        <v>1.2</v>
      </c>
      <c r="H12" s="77">
        <f t="shared" si="4"/>
        <v>124</v>
      </c>
      <c r="I12" s="86"/>
      <c r="J12" s="270">
        <f t="shared" si="5"/>
        <v>124</v>
      </c>
      <c r="K12" s="109"/>
      <c r="L12" s="109"/>
      <c r="M12" s="109"/>
      <c r="N12" s="109"/>
      <c r="O12" s="10"/>
      <c r="P12" s="10">
        <v>2</v>
      </c>
      <c r="Q12" s="98"/>
      <c r="R12" s="81">
        <v>28</v>
      </c>
      <c r="S12" s="275"/>
      <c r="T12" s="81">
        <v>42</v>
      </c>
      <c r="U12" s="110"/>
      <c r="V12" s="272">
        <f t="shared" si="6"/>
        <v>70</v>
      </c>
      <c r="W12" s="78">
        <v>54</v>
      </c>
      <c r="X12" s="276"/>
      <c r="Y12" s="276"/>
      <c r="Z12" s="277">
        <f t="shared" si="8"/>
        <v>0</v>
      </c>
      <c r="AA12" s="272">
        <f t="shared" si="7"/>
        <v>54</v>
      </c>
      <c r="AB12" s="278"/>
      <c r="AC12" s="98"/>
      <c r="AD12" s="276"/>
      <c r="AE12" s="279"/>
      <c r="AF12" s="280">
        <v>0</v>
      </c>
      <c r="AG12" s="278"/>
      <c r="AH12" s="276"/>
      <c r="AI12" s="98">
        <v>0</v>
      </c>
      <c r="AJ12" s="279"/>
      <c r="AK12" s="280"/>
      <c r="AL12" s="281">
        <v>0</v>
      </c>
      <c r="AM12" s="282"/>
      <c r="AN12" s="276"/>
      <c r="AO12" s="283"/>
      <c r="AP12" s="272">
        <v>0</v>
      </c>
      <c r="AQ12" s="108"/>
      <c r="AR12" s="274"/>
      <c r="AS12" s="257"/>
      <c r="AT12" s="257"/>
      <c r="AU12" s="257"/>
      <c r="AV12" s="423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</row>
    <row r="13" spans="1:80" s="259" customFormat="1" ht="15.75">
      <c r="A13" s="284" t="s">
        <v>286</v>
      </c>
      <c r="B13" s="285" t="s">
        <v>245</v>
      </c>
      <c r="C13" s="86"/>
      <c r="D13" s="75">
        <v>2</v>
      </c>
      <c r="E13" s="10"/>
      <c r="F13" s="10"/>
      <c r="G13" s="85">
        <v>1</v>
      </c>
      <c r="H13" s="77">
        <f t="shared" si="4"/>
        <v>68</v>
      </c>
      <c r="I13" s="86"/>
      <c r="J13" s="270">
        <f t="shared" si="5"/>
        <v>68</v>
      </c>
      <c r="K13" s="109"/>
      <c r="L13" s="109"/>
      <c r="M13" s="109"/>
      <c r="N13" s="109"/>
      <c r="O13" s="10"/>
      <c r="P13" s="10">
        <v>2</v>
      </c>
      <c r="Q13" s="98"/>
      <c r="R13" s="81">
        <v>34</v>
      </c>
      <c r="S13" s="275"/>
      <c r="T13" s="81">
        <v>34</v>
      </c>
      <c r="U13" s="110"/>
      <c r="V13" s="272">
        <f t="shared" si="6"/>
        <v>68</v>
      </c>
      <c r="W13" s="78"/>
      <c r="X13" s="276"/>
      <c r="Y13" s="276"/>
      <c r="Z13" s="277">
        <f t="shared" si="8"/>
        <v>0</v>
      </c>
      <c r="AA13" s="272">
        <f t="shared" si="7"/>
        <v>0</v>
      </c>
      <c r="AB13" s="278"/>
      <c r="AC13" s="98"/>
      <c r="AD13" s="276"/>
      <c r="AE13" s="279"/>
      <c r="AF13" s="280">
        <v>0</v>
      </c>
      <c r="AG13" s="278"/>
      <c r="AH13" s="276"/>
      <c r="AI13" s="98">
        <v>0</v>
      </c>
      <c r="AJ13" s="279"/>
      <c r="AK13" s="280"/>
      <c r="AL13" s="281">
        <v>0</v>
      </c>
      <c r="AM13" s="282"/>
      <c r="AN13" s="276"/>
      <c r="AO13" s="283"/>
      <c r="AP13" s="272">
        <v>0</v>
      </c>
      <c r="AQ13" s="108"/>
      <c r="AR13" s="274"/>
      <c r="AS13" s="257"/>
      <c r="AT13" s="257"/>
      <c r="AU13" s="257"/>
      <c r="AV13" s="423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</row>
    <row r="14" spans="1:80" s="259" customFormat="1" ht="15.6" customHeight="1">
      <c r="A14" s="284" t="s">
        <v>287</v>
      </c>
      <c r="B14" s="285" t="s">
        <v>6</v>
      </c>
      <c r="C14" s="86"/>
      <c r="D14" s="10">
        <v>2</v>
      </c>
      <c r="E14" s="10"/>
      <c r="F14" s="10"/>
      <c r="G14" s="85">
        <v>1</v>
      </c>
      <c r="H14" s="77">
        <f t="shared" si="4"/>
        <v>72</v>
      </c>
      <c r="I14" s="86"/>
      <c r="J14" s="270">
        <f t="shared" si="5"/>
        <v>72</v>
      </c>
      <c r="K14" s="109"/>
      <c r="L14" s="109"/>
      <c r="M14" s="109"/>
      <c r="N14" s="109"/>
      <c r="O14" s="10"/>
      <c r="P14" s="10">
        <v>2</v>
      </c>
      <c r="Q14" s="98"/>
      <c r="R14" s="81">
        <v>34</v>
      </c>
      <c r="S14" s="275"/>
      <c r="T14" s="81">
        <v>38</v>
      </c>
      <c r="U14" s="110"/>
      <c r="V14" s="272">
        <f t="shared" si="6"/>
        <v>72</v>
      </c>
      <c r="W14" s="78"/>
      <c r="X14" s="276"/>
      <c r="Y14" s="276"/>
      <c r="Z14" s="277">
        <f t="shared" si="8"/>
        <v>0</v>
      </c>
      <c r="AA14" s="272">
        <f t="shared" si="7"/>
        <v>0</v>
      </c>
      <c r="AB14" s="278"/>
      <c r="AC14" s="98"/>
      <c r="AD14" s="276"/>
      <c r="AE14" s="279"/>
      <c r="AF14" s="280">
        <v>0</v>
      </c>
      <c r="AG14" s="278"/>
      <c r="AH14" s="276"/>
      <c r="AI14" s="98">
        <v>0</v>
      </c>
      <c r="AJ14" s="279"/>
      <c r="AK14" s="280"/>
      <c r="AL14" s="281">
        <v>0</v>
      </c>
      <c r="AM14" s="282"/>
      <c r="AN14" s="276"/>
      <c r="AO14" s="283"/>
      <c r="AP14" s="272">
        <v>0</v>
      </c>
      <c r="AQ14" s="108"/>
      <c r="AR14" s="274"/>
      <c r="AS14" s="260"/>
      <c r="AT14" s="260"/>
      <c r="AU14" s="257"/>
      <c r="AV14" s="257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</row>
    <row r="15" spans="1:80" s="259" customFormat="1" ht="22.5" customHeight="1">
      <c r="A15" s="284" t="s">
        <v>288</v>
      </c>
      <c r="B15" s="285" t="s">
        <v>246</v>
      </c>
      <c r="C15" s="86"/>
      <c r="D15" s="10"/>
      <c r="E15" s="10">
        <v>3</v>
      </c>
      <c r="F15" s="10"/>
      <c r="G15" s="85">
        <v>1.2</v>
      </c>
      <c r="H15" s="77">
        <f t="shared" si="4"/>
        <v>264</v>
      </c>
      <c r="I15" s="86"/>
      <c r="J15" s="270">
        <f t="shared" si="5"/>
        <v>264</v>
      </c>
      <c r="K15" s="109"/>
      <c r="L15" s="109"/>
      <c r="M15" s="109"/>
      <c r="N15" s="109"/>
      <c r="O15" s="10">
        <v>6</v>
      </c>
      <c r="P15" s="10">
        <v>6</v>
      </c>
      <c r="Q15" s="98"/>
      <c r="R15" s="81">
        <v>68</v>
      </c>
      <c r="S15" s="275"/>
      <c r="T15" s="81">
        <v>130</v>
      </c>
      <c r="U15" s="110"/>
      <c r="V15" s="272">
        <f t="shared" si="6"/>
        <v>198</v>
      </c>
      <c r="W15" s="78">
        <v>66</v>
      </c>
      <c r="X15" s="276"/>
      <c r="Y15" s="276"/>
      <c r="Z15" s="277">
        <f t="shared" si="8"/>
        <v>0</v>
      </c>
      <c r="AA15" s="272">
        <f t="shared" si="7"/>
        <v>66</v>
      </c>
      <c r="AB15" s="278"/>
      <c r="AC15" s="98"/>
      <c r="AD15" s="276"/>
      <c r="AE15" s="279"/>
      <c r="AF15" s="280">
        <v>0</v>
      </c>
      <c r="AG15" s="278"/>
      <c r="AH15" s="276"/>
      <c r="AI15" s="98">
        <v>0</v>
      </c>
      <c r="AJ15" s="279"/>
      <c r="AK15" s="280"/>
      <c r="AL15" s="281">
        <v>0</v>
      </c>
      <c r="AM15" s="282"/>
      <c r="AN15" s="276"/>
      <c r="AO15" s="283"/>
      <c r="AP15" s="272">
        <v>0</v>
      </c>
      <c r="AQ15" s="108"/>
      <c r="AR15" s="274"/>
      <c r="AS15" s="261"/>
      <c r="AT15" s="261"/>
      <c r="AU15" s="261"/>
      <c r="AV15" s="262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</row>
    <row r="16" spans="1:80" s="259" customFormat="1" ht="21" customHeight="1">
      <c r="A16" s="284" t="s">
        <v>289</v>
      </c>
      <c r="B16" s="285" t="s">
        <v>51</v>
      </c>
      <c r="C16" s="86"/>
      <c r="D16" s="10">
        <v>2</v>
      </c>
      <c r="E16" s="10"/>
      <c r="F16" s="10"/>
      <c r="G16" s="85">
        <v>1</v>
      </c>
      <c r="H16" s="77">
        <f t="shared" si="4"/>
        <v>70</v>
      </c>
      <c r="I16" s="86"/>
      <c r="J16" s="270">
        <f t="shared" si="5"/>
        <v>70</v>
      </c>
      <c r="K16" s="109"/>
      <c r="L16" s="109"/>
      <c r="M16" s="109"/>
      <c r="N16" s="109"/>
      <c r="O16" s="10"/>
      <c r="P16" s="10">
        <v>2</v>
      </c>
      <c r="Q16" s="98"/>
      <c r="R16" s="81">
        <v>34</v>
      </c>
      <c r="S16" s="275"/>
      <c r="T16" s="81">
        <v>36</v>
      </c>
      <c r="U16" s="110"/>
      <c r="V16" s="272">
        <f t="shared" si="6"/>
        <v>70</v>
      </c>
      <c r="W16" s="78"/>
      <c r="X16" s="276"/>
      <c r="Y16" s="276"/>
      <c r="Z16" s="277">
        <f t="shared" si="8"/>
        <v>0</v>
      </c>
      <c r="AA16" s="272">
        <f t="shared" si="7"/>
        <v>0</v>
      </c>
      <c r="AB16" s="278"/>
      <c r="AC16" s="98"/>
      <c r="AD16" s="276"/>
      <c r="AE16" s="279"/>
      <c r="AF16" s="280">
        <v>0</v>
      </c>
      <c r="AG16" s="278"/>
      <c r="AH16" s="276"/>
      <c r="AI16" s="98">
        <v>0</v>
      </c>
      <c r="AJ16" s="279"/>
      <c r="AK16" s="280"/>
      <c r="AL16" s="281">
        <v>0</v>
      </c>
      <c r="AM16" s="282"/>
      <c r="AN16" s="276"/>
      <c r="AO16" s="283"/>
      <c r="AP16" s="272">
        <v>0</v>
      </c>
      <c r="AQ16" s="108"/>
      <c r="AR16" s="274"/>
      <c r="AS16" s="261"/>
      <c r="AT16" s="261"/>
      <c r="AU16" s="261"/>
      <c r="AV16" s="262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  <c r="BX16" s="258"/>
      <c r="BY16" s="258"/>
      <c r="BZ16" s="258"/>
      <c r="CA16" s="258"/>
      <c r="CB16" s="258"/>
    </row>
    <row r="17" spans="1:80" s="70" customFormat="1" ht="21" customHeight="1">
      <c r="A17" s="284" t="s">
        <v>290</v>
      </c>
      <c r="B17" s="285" t="s">
        <v>8</v>
      </c>
      <c r="C17" s="86"/>
      <c r="D17" s="10">
        <v>1.2</v>
      </c>
      <c r="E17" s="10"/>
      <c r="F17" s="10"/>
      <c r="G17" s="85"/>
      <c r="H17" s="77">
        <f t="shared" si="4"/>
        <v>82</v>
      </c>
      <c r="I17" s="86"/>
      <c r="J17" s="270">
        <f t="shared" si="5"/>
        <v>82</v>
      </c>
      <c r="K17" s="109"/>
      <c r="L17" s="109"/>
      <c r="M17" s="109"/>
      <c r="N17" s="109"/>
      <c r="O17" s="10"/>
      <c r="P17" s="10">
        <v>2</v>
      </c>
      <c r="Q17" s="98"/>
      <c r="R17" s="75">
        <v>34</v>
      </c>
      <c r="S17" s="275"/>
      <c r="T17" s="75">
        <v>48</v>
      </c>
      <c r="U17" s="107"/>
      <c r="V17" s="272">
        <f t="shared" si="6"/>
        <v>82</v>
      </c>
      <c r="W17" s="78"/>
      <c r="X17" s="276"/>
      <c r="Y17" s="276"/>
      <c r="Z17" s="277">
        <f t="shared" si="8"/>
        <v>0</v>
      </c>
      <c r="AA17" s="272">
        <f t="shared" si="7"/>
        <v>0</v>
      </c>
      <c r="AB17" s="393"/>
      <c r="AC17" s="392"/>
      <c r="AD17" s="276"/>
      <c r="AE17" s="279"/>
      <c r="AF17" s="280">
        <v>0</v>
      </c>
      <c r="AG17" s="278"/>
      <c r="AH17" s="276"/>
      <c r="AI17" s="98">
        <v>0</v>
      </c>
      <c r="AJ17" s="279"/>
      <c r="AK17" s="280"/>
      <c r="AL17" s="281">
        <v>0</v>
      </c>
      <c r="AM17" s="282"/>
      <c r="AN17" s="276"/>
      <c r="AO17" s="283"/>
      <c r="AP17" s="272">
        <v>0</v>
      </c>
      <c r="AQ17" s="108"/>
      <c r="AR17" s="394"/>
      <c r="AS17" s="395"/>
      <c r="AT17" s="395"/>
      <c r="AU17" s="395"/>
      <c r="AV17" s="396"/>
      <c r="AW17" s="397"/>
      <c r="AX17" s="397"/>
      <c r="AY17" s="397"/>
      <c r="AZ17" s="397"/>
      <c r="BA17" s="397"/>
      <c r="BB17" s="397"/>
      <c r="BC17" s="397"/>
      <c r="BD17" s="397"/>
      <c r="BE17" s="397"/>
      <c r="BF17" s="397"/>
      <c r="BG17" s="397"/>
      <c r="BH17" s="397"/>
      <c r="BI17" s="397"/>
      <c r="BJ17" s="397"/>
      <c r="BK17" s="397"/>
      <c r="BL17" s="397"/>
      <c r="BM17" s="397"/>
      <c r="BN17" s="397"/>
      <c r="BO17" s="397"/>
      <c r="BP17" s="397"/>
      <c r="BQ17" s="397"/>
      <c r="BR17" s="397"/>
      <c r="BS17" s="397"/>
      <c r="BT17" s="397"/>
      <c r="BU17" s="397"/>
      <c r="BV17" s="397"/>
      <c r="BW17" s="397"/>
      <c r="BX17" s="397"/>
      <c r="BY17" s="397"/>
      <c r="BZ17" s="397"/>
      <c r="CA17" s="397"/>
      <c r="CB17" s="397"/>
    </row>
    <row r="18" spans="1:80" s="259" customFormat="1" ht="24.75" customHeight="1">
      <c r="A18" s="284" t="s">
        <v>291</v>
      </c>
      <c r="B18" s="286" t="s">
        <v>273</v>
      </c>
      <c r="C18" s="86"/>
      <c r="D18" s="10">
        <v>2</v>
      </c>
      <c r="E18" s="10"/>
      <c r="F18" s="10"/>
      <c r="G18" s="85">
        <v>1</v>
      </c>
      <c r="H18" s="77">
        <f t="shared" si="4"/>
        <v>68</v>
      </c>
      <c r="I18" s="86"/>
      <c r="J18" s="270">
        <f t="shared" si="5"/>
        <v>68</v>
      </c>
      <c r="K18" s="282"/>
      <c r="L18" s="282"/>
      <c r="M18" s="282"/>
      <c r="N18" s="282"/>
      <c r="O18" s="10"/>
      <c r="P18" s="10">
        <v>2</v>
      </c>
      <c r="Q18" s="98"/>
      <c r="R18" s="75">
        <v>34</v>
      </c>
      <c r="S18" s="98"/>
      <c r="T18" s="75">
        <v>34</v>
      </c>
      <c r="U18" s="107"/>
      <c r="V18" s="272">
        <f>U18+T18+S18+R18</f>
        <v>68</v>
      </c>
      <c r="W18" s="78"/>
      <c r="X18" s="98"/>
      <c r="Y18" s="98"/>
      <c r="Z18" s="107"/>
      <c r="AA18" s="272"/>
      <c r="AB18" s="108"/>
      <c r="AC18" s="98"/>
      <c r="AD18" s="98"/>
      <c r="AE18" s="107"/>
      <c r="AF18" s="272"/>
      <c r="AG18" s="108"/>
      <c r="AH18" s="98"/>
      <c r="AI18" s="98"/>
      <c r="AJ18" s="107"/>
      <c r="AK18" s="272"/>
      <c r="AL18" s="108"/>
      <c r="AM18" s="98"/>
      <c r="AN18" s="98"/>
      <c r="AO18" s="107"/>
      <c r="AP18" s="272"/>
      <c r="AQ18" s="108"/>
      <c r="AR18" s="274"/>
      <c r="AS18" s="261"/>
      <c r="AT18" s="261"/>
      <c r="AU18" s="261"/>
      <c r="AV18" s="262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8"/>
      <c r="BW18" s="258"/>
      <c r="BX18" s="258"/>
      <c r="BY18" s="258"/>
      <c r="BZ18" s="258"/>
      <c r="CA18" s="258"/>
      <c r="CB18" s="258"/>
    </row>
    <row r="19" spans="1:80" s="259" customFormat="1" ht="25.15" customHeight="1">
      <c r="A19" s="268" t="s">
        <v>292</v>
      </c>
      <c r="B19" s="287" t="s">
        <v>247</v>
      </c>
      <c r="C19" s="80"/>
      <c r="D19" s="81"/>
      <c r="E19" s="81">
        <v>3</v>
      </c>
      <c r="F19" s="81"/>
      <c r="G19" s="82">
        <v>1.2</v>
      </c>
      <c r="H19" s="77">
        <f t="shared" si="4"/>
        <v>210</v>
      </c>
      <c r="I19" s="80"/>
      <c r="J19" s="270">
        <f t="shared" si="5"/>
        <v>210</v>
      </c>
      <c r="K19" s="109"/>
      <c r="L19" s="109"/>
      <c r="M19" s="109"/>
      <c r="N19" s="109"/>
      <c r="O19" s="288">
        <v>6</v>
      </c>
      <c r="P19" s="288">
        <v>6</v>
      </c>
      <c r="Q19" s="98"/>
      <c r="R19" s="75">
        <v>68</v>
      </c>
      <c r="S19" s="275"/>
      <c r="T19" s="75">
        <v>92</v>
      </c>
      <c r="U19" s="110"/>
      <c r="V19" s="272">
        <f t="shared" si="6"/>
        <v>160</v>
      </c>
      <c r="W19" s="78">
        <v>50</v>
      </c>
      <c r="X19" s="276"/>
      <c r="Y19" s="276"/>
      <c r="Z19" s="277">
        <v>0</v>
      </c>
      <c r="AA19" s="272">
        <f t="shared" si="7"/>
        <v>50</v>
      </c>
      <c r="AB19" s="278"/>
      <c r="AC19" s="98"/>
      <c r="AD19" s="276"/>
      <c r="AE19" s="279"/>
      <c r="AF19" s="280">
        <v>0</v>
      </c>
      <c r="AG19" s="278"/>
      <c r="AH19" s="276"/>
      <c r="AI19" s="98">
        <v>0</v>
      </c>
      <c r="AJ19" s="279"/>
      <c r="AK19" s="280"/>
      <c r="AL19" s="281">
        <v>0</v>
      </c>
      <c r="AM19" s="276"/>
      <c r="AN19" s="276"/>
      <c r="AO19" s="283"/>
      <c r="AP19" s="272">
        <v>0</v>
      </c>
      <c r="AQ19" s="108"/>
      <c r="AR19" s="274"/>
      <c r="AS19" s="261"/>
      <c r="AT19" s="261"/>
      <c r="AU19" s="261"/>
      <c r="AV19" s="262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8"/>
      <c r="BS19" s="258"/>
      <c r="BT19" s="258"/>
      <c r="BU19" s="258"/>
      <c r="BV19" s="258"/>
      <c r="BW19" s="258"/>
      <c r="BX19" s="258"/>
      <c r="BY19" s="258"/>
      <c r="BZ19" s="258"/>
      <c r="CA19" s="258"/>
      <c r="CB19" s="258"/>
    </row>
    <row r="20" spans="1:80" s="70" customFormat="1" ht="17.25" customHeight="1">
      <c r="A20" s="284" t="s">
        <v>293</v>
      </c>
      <c r="B20" s="286" t="s">
        <v>248</v>
      </c>
      <c r="C20" s="86"/>
      <c r="D20" s="10">
        <v>2</v>
      </c>
      <c r="E20" s="10"/>
      <c r="F20" s="10"/>
      <c r="G20" s="85">
        <v>1</v>
      </c>
      <c r="H20" s="77">
        <f t="shared" si="4"/>
        <v>68</v>
      </c>
      <c r="I20" s="86"/>
      <c r="J20" s="270">
        <f t="shared" si="5"/>
        <v>68</v>
      </c>
      <c r="K20" s="109"/>
      <c r="L20" s="109"/>
      <c r="M20" s="109"/>
      <c r="N20" s="109"/>
      <c r="O20" s="10"/>
      <c r="P20" s="10">
        <v>2</v>
      </c>
      <c r="Q20" s="98"/>
      <c r="R20" s="75">
        <v>26</v>
      </c>
      <c r="S20" s="275"/>
      <c r="T20" s="75">
        <v>42</v>
      </c>
      <c r="U20" s="110"/>
      <c r="V20" s="272">
        <f t="shared" si="6"/>
        <v>68</v>
      </c>
      <c r="W20" s="78"/>
      <c r="X20" s="276"/>
      <c r="Y20" s="276"/>
      <c r="Z20" s="277">
        <v>0</v>
      </c>
      <c r="AA20" s="272">
        <f t="shared" si="7"/>
        <v>0</v>
      </c>
      <c r="AB20" s="278"/>
      <c r="AC20" s="98"/>
      <c r="AD20" s="276"/>
      <c r="AE20" s="279"/>
      <c r="AF20" s="280">
        <v>0</v>
      </c>
      <c r="AG20" s="278"/>
      <c r="AH20" s="276"/>
      <c r="AI20" s="98">
        <v>0</v>
      </c>
      <c r="AJ20" s="279"/>
      <c r="AK20" s="280"/>
      <c r="AL20" s="281">
        <v>0</v>
      </c>
      <c r="AM20" s="276"/>
      <c r="AN20" s="276"/>
      <c r="AO20" s="283"/>
      <c r="AP20" s="272">
        <v>0</v>
      </c>
      <c r="AQ20" s="108"/>
      <c r="AR20" s="394"/>
      <c r="AS20" s="395"/>
      <c r="AT20" s="395"/>
      <c r="AU20" s="395"/>
      <c r="AV20" s="396"/>
      <c r="AW20" s="397"/>
      <c r="AX20" s="397"/>
      <c r="AY20" s="397"/>
      <c r="AZ20" s="397"/>
      <c r="BA20" s="397"/>
      <c r="BB20" s="397"/>
      <c r="BC20" s="397"/>
      <c r="BD20" s="397"/>
      <c r="BE20" s="397"/>
      <c r="BF20" s="397"/>
      <c r="BG20" s="397"/>
      <c r="BH20" s="397"/>
      <c r="BI20" s="397"/>
      <c r="BJ20" s="397"/>
      <c r="BK20" s="397"/>
      <c r="BL20" s="397"/>
      <c r="BM20" s="397"/>
      <c r="BN20" s="397"/>
      <c r="BO20" s="397"/>
      <c r="BP20" s="397"/>
      <c r="BQ20" s="397"/>
      <c r="BR20" s="397"/>
      <c r="BS20" s="397"/>
      <c r="BT20" s="397"/>
      <c r="BU20" s="397"/>
      <c r="BV20" s="397"/>
      <c r="BW20" s="397"/>
      <c r="BX20" s="397"/>
      <c r="BY20" s="397"/>
      <c r="BZ20" s="397"/>
      <c r="CA20" s="397"/>
      <c r="CB20" s="397"/>
    </row>
    <row r="21" spans="1:80" s="70" customFormat="1" ht="20.25" customHeight="1">
      <c r="A21" s="284" t="s">
        <v>294</v>
      </c>
      <c r="B21" s="285" t="s">
        <v>249</v>
      </c>
      <c r="C21" s="86"/>
      <c r="D21" s="10">
        <v>1</v>
      </c>
      <c r="E21" s="10"/>
      <c r="F21" s="10"/>
      <c r="G21" s="85"/>
      <c r="H21" s="77">
        <f t="shared" si="4"/>
        <v>44</v>
      </c>
      <c r="I21" s="86"/>
      <c r="J21" s="270">
        <f t="shared" si="5"/>
        <v>44</v>
      </c>
      <c r="K21" s="282"/>
      <c r="L21" s="282"/>
      <c r="M21" s="282"/>
      <c r="N21" s="282"/>
      <c r="O21" s="10"/>
      <c r="P21" s="10">
        <v>2</v>
      </c>
      <c r="Q21" s="98"/>
      <c r="R21" s="81">
        <v>44</v>
      </c>
      <c r="S21" s="98"/>
      <c r="T21" s="81"/>
      <c r="U21" s="107"/>
      <c r="V21" s="272">
        <f t="shared" si="6"/>
        <v>44</v>
      </c>
      <c r="W21" s="78"/>
      <c r="X21" s="282"/>
      <c r="Y21" s="282"/>
      <c r="Z21" s="277">
        <v>0</v>
      </c>
      <c r="AA21" s="272">
        <f t="shared" si="7"/>
        <v>0</v>
      </c>
      <c r="AB21" s="281"/>
      <c r="AC21" s="98"/>
      <c r="AD21" s="276"/>
      <c r="AE21" s="279"/>
      <c r="AF21" s="280">
        <v>0</v>
      </c>
      <c r="AG21" s="278"/>
      <c r="AH21" s="276"/>
      <c r="AI21" s="98">
        <v>0</v>
      </c>
      <c r="AJ21" s="279"/>
      <c r="AK21" s="280"/>
      <c r="AL21" s="281">
        <v>0</v>
      </c>
      <c r="AM21" s="276"/>
      <c r="AN21" s="276"/>
      <c r="AO21" s="283"/>
      <c r="AP21" s="272">
        <v>0</v>
      </c>
      <c r="AQ21" s="108"/>
      <c r="AR21" s="394"/>
      <c r="AS21" s="398"/>
      <c r="AT21" s="398"/>
      <c r="AU21" s="398"/>
      <c r="AV21" s="396"/>
      <c r="AW21" s="397"/>
      <c r="AX21" s="397"/>
      <c r="AY21" s="397"/>
      <c r="AZ21" s="397"/>
      <c r="BA21" s="397"/>
      <c r="BB21" s="397"/>
      <c r="BC21" s="397"/>
      <c r="BD21" s="397"/>
      <c r="BE21" s="397"/>
      <c r="BF21" s="397"/>
      <c r="BG21" s="397"/>
      <c r="BH21" s="397"/>
      <c r="BI21" s="397"/>
      <c r="BJ21" s="397"/>
      <c r="BK21" s="397"/>
      <c r="BL21" s="397"/>
      <c r="BM21" s="397"/>
      <c r="BN21" s="397"/>
      <c r="BO21" s="397"/>
      <c r="BP21" s="397"/>
      <c r="BQ21" s="397"/>
      <c r="BR21" s="397"/>
      <c r="BS21" s="397"/>
      <c r="BT21" s="397"/>
      <c r="BU21" s="397"/>
      <c r="BV21" s="397"/>
      <c r="BW21" s="397"/>
      <c r="BX21" s="397"/>
      <c r="BY21" s="397"/>
      <c r="BZ21" s="397"/>
      <c r="CA21" s="397"/>
      <c r="CB21" s="397"/>
    </row>
    <row r="22" spans="1:80" s="259" customFormat="1" ht="24" customHeight="1" thickBot="1">
      <c r="A22" s="289"/>
      <c r="B22" s="290" t="s">
        <v>228</v>
      </c>
      <c r="C22" s="122"/>
      <c r="D22" s="55"/>
      <c r="E22" s="55"/>
      <c r="F22" s="55"/>
      <c r="G22" s="118"/>
      <c r="H22" s="84">
        <v>32</v>
      </c>
      <c r="I22" s="122"/>
      <c r="J22" s="291">
        <f t="shared" si="5"/>
        <v>32</v>
      </c>
      <c r="K22" s="292"/>
      <c r="L22" s="292"/>
      <c r="M22" s="292"/>
      <c r="N22" s="292"/>
      <c r="O22" s="55"/>
      <c r="P22" s="55"/>
      <c r="Q22" s="96"/>
      <c r="R22" s="94"/>
      <c r="S22" s="293"/>
      <c r="T22" s="94">
        <v>32</v>
      </c>
      <c r="U22" s="154"/>
      <c r="V22" s="155">
        <f t="shared" si="6"/>
        <v>32</v>
      </c>
      <c r="W22" s="91"/>
      <c r="X22" s="294"/>
      <c r="Y22" s="294"/>
      <c r="Z22" s="295"/>
      <c r="AA22" s="155">
        <f t="shared" si="7"/>
        <v>0</v>
      </c>
      <c r="AB22" s="296"/>
      <c r="AC22" s="96"/>
      <c r="AD22" s="294"/>
      <c r="AE22" s="297"/>
      <c r="AF22" s="298">
        <v>0</v>
      </c>
      <c r="AG22" s="296"/>
      <c r="AH22" s="294"/>
      <c r="AI22" s="96">
        <v>0</v>
      </c>
      <c r="AJ22" s="297"/>
      <c r="AK22" s="298"/>
      <c r="AL22" s="156">
        <v>0</v>
      </c>
      <c r="AM22" s="294"/>
      <c r="AN22" s="294"/>
      <c r="AO22" s="299"/>
      <c r="AP22" s="155">
        <v>0</v>
      </c>
      <c r="AQ22" s="157"/>
      <c r="AR22" s="300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8"/>
      <c r="BW22" s="258"/>
      <c r="BX22" s="258"/>
      <c r="BY22" s="258"/>
      <c r="BZ22" s="258"/>
      <c r="CA22" s="258"/>
      <c r="CB22" s="258"/>
    </row>
    <row r="23" spans="1:80" s="58" customFormat="1" ht="39.75" customHeight="1" thickBot="1">
      <c r="A23" s="358" t="s">
        <v>76</v>
      </c>
      <c r="B23" s="351" t="s">
        <v>41</v>
      </c>
      <c r="C23" s="359">
        <v>8</v>
      </c>
      <c r="D23" s="360">
        <v>3</v>
      </c>
      <c r="E23" s="360">
        <v>2</v>
      </c>
      <c r="F23" s="361">
        <v>0</v>
      </c>
      <c r="G23" s="361">
        <v>6</v>
      </c>
      <c r="H23" s="362">
        <f>H24+H25+H26+H27+H28+H29+H30</f>
        <v>604</v>
      </c>
      <c r="I23" s="359">
        <f t="shared" ref="I23:AO23" si="9">I24+I25+I26+I27+I28+I29+I30</f>
        <v>0</v>
      </c>
      <c r="J23" s="359">
        <f t="shared" si="9"/>
        <v>604</v>
      </c>
      <c r="K23" s="359">
        <f t="shared" si="9"/>
        <v>0</v>
      </c>
      <c r="L23" s="359">
        <f t="shared" si="9"/>
        <v>0</v>
      </c>
      <c r="M23" s="359">
        <f t="shared" si="9"/>
        <v>0</v>
      </c>
      <c r="N23" s="359">
        <f t="shared" si="9"/>
        <v>0</v>
      </c>
      <c r="O23" s="359">
        <f t="shared" si="9"/>
        <v>0</v>
      </c>
      <c r="P23" s="359">
        <f t="shared" si="9"/>
        <v>18</v>
      </c>
      <c r="Q23" s="359">
        <f t="shared" si="9"/>
        <v>0</v>
      </c>
      <c r="R23" s="359">
        <f t="shared" si="9"/>
        <v>0</v>
      </c>
      <c r="S23" s="359">
        <f t="shared" si="9"/>
        <v>0</v>
      </c>
      <c r="T23" s="359">
        <f t="shared" si="9"/>
        <v>0</v>
      </c>
      <c r="U23" s="363">
        <f t="shared" si="9"/>
        <v>0</v>
      </c>
      <c r="V23" s="364">
        <f t="shared" si="9"/>
        <v>0</v>
      </c>
      <c r="W23" s="365">
        <f>W24+W25+W26+W27+W28+W29+W30</f>
        <v>112</v>
      </c>
      <c r="X23" s="359">
        <f t="shared" si="9"/>
        <v>0</v>
      </c>
      <c r="Y23" s="359">
        <f t="shared" si="9"/>
        <v>82</v>
      </c>
      <c r="Z23" s="363">
        <f t="shared" si="9"/>
        <v>0</v>
      </c>
      <c r="AA23" s="364">
        <f t="shared" si="9"/>
        <v>194</v>
      </c>
      <c r="AB23" s="359">
        <f t="shared" si="9"/>
        <v>60</v>
      </c>
      <c r="AC23" s="359">
        <f t="shared" si="9"/>
        <v>0</v>
      </c>
      <c r="AD23" s="359">
        <f t="shared" si="9"/>
        <v>32</v>
      </c>
      <c r="AE23" s="363">
        <f t="shared" si="9"/>
        <v>0</v>
      </c>
      <c r="AF23" s="364">
        <f t="shared" si="9"/>
        <v>92</v>
      </c>
      <c r="AG23" s="359">
        <f t="shared" si="9"/>
        <v>130</v>
      </c>
      <c r="AH23" s="359">
        <f t="shared" si="9"/>
        <v>0</v>
      </c>
      <c r="AI23" s="359">
        <f t="shared" si="9"/>
        <v>98</v>
      </c>
      <c r="AJ23" s="363">
        <f t="shared" si="9"/>
        <v>0</v>
      </c>
      <c r="AK23" s="364">
        <f t="shared" si="9"/>
        <v>228</v>
      </c>
      <c r="AL23" s="359">
        <f t="shared" si="9"/>
        <v>90</v>
      </c>
      <c r="AM23" s="359">
        <f t="shared" si="9"/>
        <v>0</v>
      </c>
      <c r="AN23" s="359">
        <f t="shared" si="9"/>
        <v>0</v>
      </c>
      <c r="AO23" s="363">
        <f t="shared" si="9"/>
        <v>0</v>
      </c>
      <c r="AP23" s="364">
        <f>AP24+AP25+AP26+AP27+AP28+AP29+AP30</f>
        <v>90</v>
      </c>
      <c r="AQ23" s="363">
        <f>AQ24+AQ25+AQ26+AQ27+AQ28+AQ29+AQ30</f>
        <v>460</v>
      </c>
      <c r="AR23" s="366">
        <f>AR24+AR25+AR26+AR27+AR28+AR29+AR30</f>
        <v>144</v>
      </c>
    </row>
    <row r="24" spans="1:80" s="259" customFormat="1" ht="19.899999999999999" customHeight="1">
      <c r="A24" s="173" t="s">
        <v>42</v>
      </c>
      <c r="B24" s="301" t="s">
        <v>46</v>
      </c>
      <c r="C24" s="126"/>
      <c r="D24" s="124">
        <v>4</v>
      </c>
      <c r="E24" s="124"/>
      <c r="F24" s="125"/>
      <c r="G24" s="116"/>
      <c r="H24" s="73">
        <v>42</v>
      </c>
      <c r="I24" s="126"/>
      <c r="J24" s="152">
        <v>42</v>
      </c>
      <c r="K24" s="125"/>
      <c r="L24" s="125"/>
      <c r="M24" s="125"/>
      <c r="N24" s="125"/>
      <c r="O24" s="125"/>
      <c r="P24" s="125">
        <v>2</v>
      </c>
      <c r="Q24" s="125"/>
      <c r="R24" s="125"/>
      <c r="S24" s="125"/>
      <c r="T24" s="125"/>
      <c r="U24" s="125"/>
      <c r="V24" s="73"/>
      <c r="W24" s="302">
        <v>0</v>
      </c>
      <c r="X24" s="303">
        <v>0</v>
      </c>
      <c r="Y24" s="124">
        <v>42</v>
      </c>
      <c r="Z24" s="304">
        <v>0</v>
      </c>
      <c r="AA24" s="73">
        <f>Z24+Y24+X24+W24</f>
        <v>42</v>
      </c>
      <c r="AB24" s="126">
        <v>0</v>
      </c>
      <c r="AC24" s="126">
        <v>0</v>
      </c>
      <c r="AD24" s="124">
        <v>0</v>
      </c>
      <c r="AE24" s="125">
        <v>0</v>
      </c>
      <c r="AF24" s="73">
        <f>AE24+AD24+AC24+AB24</f>
        <v>0</v>
      </c>
      <c r="AG24" s="126">
        <v>0</v>
      </c>
      <c r="AH24" s="124">
        <v>0</v>
      </c>
      <c r="AI24" s="305">
        <v>0</v>
      </c>
      <c r="AJ24" s="304">
        <v>0</v>
      </c>
      <c r="AK24" s="73">
        <f>AJ24+AI24+AH24+AG24</f>
        <v>0</v>
      </c>
      <c r="AL24" s="306">
        <v>0</v>
      </c>
      <c r="AM24" s="305">
        <v>0</v>
      </c>
      <c r="AN24" s="305">
        <v>0</v>
      </c>
      <c r="AO24" s="304">
        <v>0</v>
      </c>
      <c r="AP24" s="158">
        <f>AO24+AN24+AM24+AL24</f>
        <v>0</v>
      </c>
      <c r="AQ24" s="140">
        <v>42</v>
      </c>
      <c r="AR24" s="307"/>
    </row>
    <row r="25" spans="1:80" s="259" customFormat="1" ht="22.15" customHeight="1">
      <c r="A25" s="174" t="s">
        <v>43</v>
      </c>
      <c r="B25" s="180" t="s">
        <v>7</v>
      </c>
      <c r="C25" s="78"/>
      <c r="D25" s="75">
        <v>3</v>
      </c>
      <c r="E25" s="75"/>
      <c r="F25" s="76"/>
      <c r="G25" s="110"/>
      <c r="H25" s="77">
        <f>I25+J25</f>
        <v>44</v>
      </c>
      <c r="I25" s="78"/>
      <c r="J25" s="79">
        <v>44</v>
      </c>
      <c r="K25" s="76"/>
      <c r="L25" s="76"/>
      <c r="M25" s="76"/>
      <c r="N25" s="76"/>
      <c r="O25" s="76"/>
      <c r="P25" s="76">
        <v>2</v>
      </c>
      <c r="Q25" s="76"/>
      <c r="R25" s="76"/>
      <c r="S25" s="76"/>
      <c r="T25" s="76"/>
      <c r="U25" s="76"/>
      <c r="V25" s="77"/>
      <c r="W25" s="78">
        <v>44</v>
      </c>
      <c r="X25" s="80">
        <v>0</v>
      </c>
      <c r="Y25" s="81">
        <v>0</v>
      </c>
      <c r="Z25" s="82">
        <v>0</v>
      </c>
      <c r="AA25" s="77">
        <f>Z25+Y25+X25+W25</f>
        <v>44</v>
      </c>
      <c r="AB25" s="78">
        <v>0</v>
      </c>
      <c r="AC25" s="78">
        <v>0</v>
      </c>
      <c r="AD25" s="75">
        <v>0</v>
      </c>
      <c r="AE25" s="76">
        <v>0</v>
      </c>
      <c r="AF25" s="77">
        <v>0</v>
      </c>
      <c r="AG25" s="80">
        <v>0</v>
      </c>
      <c r="AH25" s="75">
        <v>0</v>
      </c>
      <c r="AI25" s="81">
        <v>0</v>
      </c>
      <c r="AJ25" s="82">
        <v>0</v>
      </c>
      <c r="AK25" s="77">
        <f t="shared" ref="AK25:AK30" si="10">AJ25+AI25+AH25+AG25</f>
        <v>0</v>
      </c>
      <c r="AL25" s="83">
        <v>0</v>
      </c>
      <c r="AM25" s="81">
        <v>0</v>
      </c>
      <c r="AN25" s="81">
        <v>0</v>
      </c>
      <c r="AO25" s="82">
        <v>0</v>
      </c>
      <c r="AP25" s="308">
        <v>0</v>
      </c>
      <c r="AQ25" s="309">
        <v>44</v>
      </c>
      <c r="AR25" s="310"/>
    </row>
    <row r="26" spans="1:80" s="259" customFormat="1" ht="33.6" customHeight="1">
      <c r="A26" s="174" t="s">
        <v>44</v>
      </c>
      <c r="B26" s="181" t="s">
        <v>176</v>
      </c>
      <c r="C26" s="78"/>
      <c r="D26" s="75">
        <v>9</v>
      </c>
      <c r="E26" s="75"/>
      <c r="F26" s="76"/>
      <c r="G26" s="160" t="s">
        <v>229</v>
      </c>
      <c r="H26" s="77">
        <f>I26+J26</f>
        <v>168</v>
      </c>
      <c r="I26" s="78">
        <v>0</v>
      </c>
      <c r="J26" s="79">
        <v>168</v>
      </c>
      <c r="K26" s="76"/>
      <c r="L26" s="76"/>
      <c r="M26" s="76"/>
      <c r="N26" s="76"/>
      <c r="O26" s="76"/>
      <c r="P26" s="76">
        <v>2</v>
      </c>
      <c r="Q26" s="76"/>
      <c r="R26" s="76"/>
      <c r="S26" s="76"/>
      <c r="T26" s="76"/>
      <c r="U26" s="76"/>
      <c r="V26" s="77"/>
      <c r="W26" s="78">
        <v>34</v>
      </c>
      <c r="X26" s="80">
        <v>0</v>
      </c>
      <c r="Y26" s="81">
        <v>20</v>
      </c>
      <c r="Z26" s="82">
        <v>0</v>
      </c>
      <c r="AA26" s="77">
        <f t="shared" ref="AA26:AA30" si="11">Z26+Y26+X26+W26</f>
        <v>54</v>
      </c>
      <c r="AB26" s="78">
        <v>30</v>
      </c>
      <c r="AC26" s="78">
        <v>0</v>
      </c>
      <c r="AD26" s="75">
        <v>16</v>
      </c>
      <c r="AE26" s="76">
        <v>0</v>
      </c>
      <c r="AF26" s="77">
        <f>AE26+AD26+AC26+AB26</f>
        <v>46</v>
      </c>
      <c r="AG26" s="80">
        <v>22</v>
      </c>
      <c r="AH26" s="81">
        <v>0</v>
      </c>
      <c r="AI26" s="81">
        <v>26</v>
      </c>
      <c r="AJ26" s="82">
        <v>0</v>
      </c>
      <c r="AK26" s="77">
        <f t="shared" si="10"/>
        <v>48</v>
      </c>
      <c r="AL26" s="83">
        <v>20</v>
      </c>
      <c r="AM26" s="81">
        <v>0</v>
      </c>
      <c r="AN26" s="81">
        <v>0</v>
      </c>
      <c r="AO26" s="82">
        <v>0</v>
      </c>
      <c r="AP26" s="308">
        <f t="shared" ref="AP26" si="12">AO26+AN26+AM26+AL26</f>
        <v>20</v>
      </c>
      <c r="AQ26" s="309">
        <v>168</v>
      </c>
      <c r="AR26" s="310"/>
    </row>
    <row r="27" spans="1:80" s="259" customFormat="1" ht="26.25" customHeight="1">
      <c r="A27" s="174" t="s">
        <v>45</v>
      </c>
      <c r="B27" s="181" t="s">
        <v>8</v>
      </c>
      <c r="C27" s="176" t="s">
        <v>229</v>
      </c>
      <c r="D27" s="75">
        <v>9</v>
      </c>
      <c r="E27" s="311"/>
      <c r="F27" s="312"/>
      <c r="G27" s="110"/>
      <c r="H27" s="77">
        <f t="shared" ref="H27:H30" si="13">I27+J27</f>
        <v>164</v>
      </c>
      <c r="I27" s="78">
        <v>0</v>
      </c>
      <c r="J27" s="79">
        <v>164</v>
      </c>
      <c r="K27" s="76"/>
      <c r="L27" s="76"/>
      <c r="M27" s="76"/>
      <c r="N27" s="76"/>
      <c r="O27" s="76"/>
      <c r="P27" s="76">
        <v>8</v>
      </c>
      <c r="Q27" s="76"/>
      <c r="R27" s="76"/>
      <c r="S27" s="76"/>
      <c r="T27" s="76"/>
      <c r="U27" s="76"/>
      <c r="V27" s="77"/>
      <c r="W27" s="78">
        <v>34</v>
      </c>
      <c r="X27" s="80">
        <v>0</v>
      </c>
      <c r="Y27" s="75">
        <v>20</v>
      </c>
      <c r="Z27" s="82">
        <v>0</v>
      </c>
      <c r="AA27" s="77">
        <f t="shared" si="11"/>
        <v>54</v>
      </c>
      <c r="AB27" s="78">
        <v>30</v>
      </c>
      <c r="AC27" s="78">
        <v>0</v>
      </c>
      <c r="AD27" s="75">
        <v>16</v>
      </c>
      <c r="AE27" s="76">
        <v>0</v>
      </c>
      <c r="AF27" s="77">
        <f>AE27+AD27+AC27+AB27</f>
        <v>46</v>
      </c>
      <c r="AG27" s="80">
        <v>22</v>
      </c>
      <c r="AH27" s="81">
        <v>0</v>
      </c>
      <c r="AI27" s="81">
        <v>26</v>
      </c>
      <c r="AJ27" s="82">
        <v>0</v>
      </c>
      <c r="AK27" s="77">
        <f t="shared" si="10"/>
        <v>48</v>
      </c>
      <c r="AL27" s="83">
        <v>16</v>
      </c>
      <c r="AM27" s="81">
        <v>0</v>
      </c>
      <c r="AN27" s="81">
        <v>0</v>
      </c>
      <c r="AO27" s="82">
        <v>0</v>
      </c>
      <c r="AP27" s="308">
        <f>AO27+AN27+AM27+AL27</f>
        <v>16</v>
      </c>
      <c r="AQ27" s="309">
        <v>164</v>
      </c>
      <c r="AR27" s="310"/>
    </row>
    <row r="28" spans="1:80" s="259" customFormat="1" ht="23.45" customHeight="1">
      <c r="A28" s="174" t="s">
        <v>81</v>
      </c>
      <c r="B28" s="179" t="s">
        <v>82</v>
      </c>
      <c r="C28" s="176">
        <v>7</v>
      </c>
      <c r="D28" s="75"/>
      <c r="E28" s="311"/>
      <c r="F28" s="312"/>
      <c r="G28" s="110"/>
      <c r="H28" s="77">
        <f>I28+J28</f>
        <v>42</v>
      </c>
      <c r="I28" s="78">
        <v>0</v>
      </c>
      <c r="J28" s="79">
        <v>42</v>
      </c>
      <c r="K28" s="76"/>
      <c r="L28" s="76"/>
      <c r="M28" s="76"/>
      <c r="N28" s="76"/>
      <c r="O28" s="76"/>
      <c r="P28" s="76">
        <v>1</v>
      </c>
      <c r="Q28" s="76"/>
      <c r="R28" s="76"/>
      <c r="S28" s="76"/>
      <c r="T28" s="76"/>
      <c r="U28" s="76"/>
      <c r="V28" s="77"/>
      <c r="W28" s="78">
        <v>0</v>
      </c>
      <c r="X28" s="80">
        <v>0</v>
      </c>
      <c r="Y28" s="81">
        <v>0</v>
      </c>
      <c r="Z28" s="82">
        <v>0</v>
      </c>
      <c r="AA28" s="77">
        <f t="shared" ref="AA28" si="14">Z28+Y28+X28+W28</f>
        <v>0</v>
      </c>
      <c r="AB28" s="78">
        <v>0</v>
      </c>
      <c r="AC28" s="78">
        <v>0</v>
      </c>
      <c r="AD28" s="75"/>
      <c r="AE28" s="76">
        <v>0</v>
      </c>
      <c r="AF28" s="77">
        <f>AE28+AD28+AC28+AB28</f>
        <v>0</v>
      </c>
      <c r="AG28" s="78">
        <v>42</v>
      </c>
      <c r="AH28" s="81">
        <v>0</v>
      </c>
      <c r="AI28" s="75"/>
      <c r="AJ28" s="82">
        <v>0</v>
      </c>
      <c r="AK28" s="77">
        <f t="shared" si="10"/>
        <v>42</v>
      </c>
      <c r="AL28" s="83">
        <v>0</v>
      </c>
      <c r="AM28" s="313" t="s">
        <v>194</v>
      </c>
      <c r="AN28" s="313" t="s">
        <v>194</v>
      </c>
      <c r="AO28" s="314" t="s">
        <v>194</v>
      </c>
      <c r="AP28" s="308">
        <f t="shared" ref="AP28" si="15">AO28+AN28+AM28+AL28</f>
        <v>0</v>
      </c>
      <c r="AQ28" s="309">
        <v>42</v>
      </c>
      <c r="AR28" s="310"/>
    </row>
    <row r="29" spans="1:80" s="259" customFormat="1" ht="27" customHeight="1">
      <c r="A29" s="174" t="s">
        <v>83</v>
      </c>
      <c r="B29" s="287" t="s">
        <v>84</v>
      </c>
      <c r="C29" s="176">
        <v>8</v>
      </c>
      <c r="D29" s="75"/>
      <c r="E29" s="311"/>
      <c r="F29" s="312"/>
      <c r="G29" s="82">
        <v>7</v>
      </c>
      <c r="H29" s="77">
        <f t="shared" si="13"/>
        <v>52</v>
      </c>
      <c r="I29" s="78">
        <v>0</v>
      </c>
      <c r="J29" s="79">
        <v>52</v>
      </c>
      <c r="K29" s="76"/>
      <c r="L29" s="76"/>
      <c r="M29" s="76"/>
      <c r="N29" s="76"/>
      <c r="O29" s="76"/>
      <c r="P29" s="76">
        <v>1</v>
      </c>
      <c r="Q29" s="76"/>
      <c r="R29" s="76"/>
      <c r="S29" s="76"/>
      <c r="T29" s="76"/>
      <c r="U29" s="76"/>
      <c r="V29" s="77"/>
      <c r="W29" s="78">
        <v>0</v>
      </c>
      <c r="X29" s="80">
        <v>0</v>
      </c>
      <c r="Y29" s="81">
        <v>0</v>
      </c>
      <c r="Z29" s="82">
        <v>0</v>
      </c>
      <c r="AA29" s="77">
        <f t="shared" si="11"/>
        <v>0</v>
      </c>
      <c r="AB29" s="78">
        <v>0</v>
      </c>
      <c r="AC29" s="78">
        <v>0</v>
      </c>
      <c r="AD29" s="75"/>
      <c r="AE29" s="76">
        <v>0</v>
      </c>
      <c r="AF29" s="77">
        <f>AE29+AD29+AC29+AB29</f>
        <v>0</v>
      </c>
      <c r="AG29" s="80">
        <v>24</v>
      </c>
      <c r="AH29" s="81">
        <v>0</v>
      </c>
      <c r="AI29" s="81">
        <v>28</v>
      </c>
      <c r="AJ29" s="82">
        <v>0</v>
      </c>
      <c r="AK29" s="77">
        <f t="shared" si="10"/>
        <v>52</v>
      </c>
      <c r="AL29" s="83">
        <v>0</v>
      </c>
      <c r="AM29" s="313" t="s">
        <v>194</v>
      </c>
      <c r="AN29" s="313" t="s">
        <v>194</v>
      </c>
      <c r="AO29" s="314" t="s">
        <v>194</v>
      </c>
      <c r="AP29" s="308">
        <f t="shared" ref="AP29:AP30" si="16">AO29+AN29+AM29+AL29</f>
        <v>0</v>
      </c>
      <c r="AQ29" s="309"/>
      <c r="AR29" s="315">
        <v>52</v>
      </c>
    </row>
    <row r="30" spans="1:80" s="259" customFormat="1" ht="32.25" thickBot="1">
      <c r="A30" s="175" t="s">
        <v>85</v>
      </c>
      <c r="B30" s="316" t="s">
        <v>177</v>
      </c>
      <c r="C30" s="177"/>
      <c r="D30" s="89">
        <v>9</v>
      </c>
      <c r="E30" s="148"/>
      <c r="F30" s="149"/>
      <c r="G30" s="95">
        <v>8</v>
      </c>
      <c r="H30" s="84">
        <f t="shared" si="13"/>
        <v>92</v>
      </c>
      <c r="I30" s="91">
        <v>0</v>
      </c>
      <c r="J30" s="92">
        <v>92</v>
      </c>
      <c r="K30" s="90"/>
      <c r="L30" s="90"/>
      <c r="M30" s="90"/>
      <c r="N30" s="90"/>
      <c r="O30" s="90"/>
      <c r="P30" s="90">
        <v>2</v>
      </c>
      <c r="Q30" s="90"/>
      <c r="R30" s="90"/>
      <c r="S30" s="90"/>
      <c r="T30" s="90"/>
      <c r="U30" s="90"/>
      <c r="V30" s="84"/>
      <c r="W30" s="91">
        <v>0</v>
      </c>
      <c r="X30" s="93">
        <v>0</v>
      </c>
      <c r="Y30" s="94">
        <v>0</v>
      </c>
      <c r="Z30" s="95">
        <v>0</v>
      </c>
      <c r="AA30" s="84">
        <f t="shared" si="11"/>
        <v>0</v>
      </c>
      <c r="AB30" s="91">
        <v>0</v>
      </c>
      <c r="AC30" s="91">
        <v>0</v>
      </c>
      <c r="AD30" s="89">
        <v>0</v>
      </c>
      <c r="AE30" s="90">
        <v>0</v>
      </c>
      <c r="AF30" s="84">
        <f>AE30+AD30+AC30+AB30</f>
        <v>0</v>
      </c>
      <c r="AG30" s="93">
        <v>20</v>
      </c>
      <c r="AH30" s="94">
        <v>0</v>
      </c>
      <c r="AI30" s="94">
        <v>18</v>
      </c>
      <c r="AJ30" s="95">
        <v>0</v>
      </c>
      <c r="AK30" s="84">
        <f t="shared" si="10"/>
        <v>38</v>
      </c>
      <c r="AL30" s="88">
        <v>54</v>
      </c>
      <c r="AM30" s="317" t="s">
        <v>194</v>
      </c>
      <c r="AN30" s="317" t="s">
        <v>194</v>
      </c>
      <c r="AO30" s="318" t="s">
        <v>194</v>
      </c>
      <c r="AP30" s="319">
        <f t="shared" si="16"/>
        <v>54</v>
      </c>
      <c r="AQ30" s="320"/>
      <c r="AR30" s="321">
        <v>92</v>
      </c>
    </row>
    <row r="31" spans="1:80" s="63" customFormat="1" ht="32.25" thickBot="1">
      <c r="A31" s="358" t="s">
        <v>77</v>
      </c>
      <c r="B31" s="351" t="s">
        <v>47</v>
      </c>
      <c r="C31" s="359">
        <v>0</v>
      </c>
      <c r="D31" s="360">
        <v>2</v>
      </c>
      <c r="E31" s="360">
        <v>1</v>
      </c>
      <c r="F31" s="361">
        <v>0</v>
      </c>
      <c r="G31" s="361">
        <v>1</v>
      </c>
      <c r="H31" s="362">
        <f>SUM(H32:H34)</f>
        <v>178</v>
      </c>
      <c r="I31" s="359">
        <f t="shared" ref="I31" si="17">SUM(I32:I34)</f>
        <v>6</v>
      </c>
      <c r="J31" s="360">
        <f>SUM(J32:J34)</f>
        <v>172</v>
      </c>
      <c r="K31" s="360">
        <f>SUM(K32:K34)</f>
        <v>0</v>
      </c>
      <c r="L31" s="361"/>
      <c r="M31" s="361"/>
      <c r="N31" s="361"/>
      <c r="O31" s="361"/>
      <c r="P31" s="361">
        <f>P32+P33+P34</f>
        <v>10</v>
      </c>
      <c r="Q31" s="361">
        <f t="shared" ref="Q31:V31" si="18">Q32+Q33+Q34</f>
        <v>0</v>
      </c>
      <c r="R31" s="361">
        <f t="shared" si="18"/>
        <v>0</v>
      </c>
      <c r="S31" s="361">
        <f t="shared" si="18"/>
        <v>0</v>
      </c>
      <c r="T31" s="361">
        <f t="shared" si="18"/>
        <v>0</v>
      </c>
      <c r="U31" s="361">
        <f t="shared" si="18"/>
        <v>0</v>
      </c>
      <c r="V31" s="364">
        <f t="shared" si="18"/>
        <v>0</v>
      </c>
      <c r="W31" s="359">
        <f>W32+W34+W33</f>
        <v>0</v>
      </c>
      <c r="X31" s="360">
        <f t="shared" ref="X31:AP31" si="19">X32+X34+X33</f>
        <v>0</v>
      </c>
      <c r="Y31" s="360">
        <f t="shared" si="19"/>
        <v>124</v>
      </c>
      <c r="Z31" s="361">
        <f t="shared" si="19"/>
        <v>6</v>
      </c>
      <c r="AA31" s="364">
        <f t="shared" si="19"/>
        <v>130</v>
      </c>
      <c r="AB31" s="359">
        <f t="shared" si="19"/>
        <v>0</v>
      </c>
      <c r="AC31" s="360">
        <f t="shared" si="19"/>
        <v>0</v>
      </c>
      <c r="AD31" s="360">
        <f t="shared" si="19"/>
        <v>0</v>
      </c>
      <c r="AE31" s="361">
        <f t="shared" si="19"/>
        <v>0</v>
      </c>
      <c r="AF31" s="364">
        <f t="shared" si="19"/>
        <v>0</v>
      </c>
      <c r="AG31" s="359">
        <f t="shared" si="19"/>
        <v>0</v>
      </c>
      <c r="AH31" s="360">
        <f t="shared" si="19"/>
        <v>0</v>
      </c>
      <c r="AI31" s="360">
        <f t="shared" si="19"/>
        <v>0</v>
      </c>
      <c r="AJ31" s="361">
        <f t="shared" si="19"/>
        <v>0</v>
      </c>
      <c r="AK31" s="364">
        <f t="shared" si="19"/>
        <v>0</v>
      </c>
      <c r="AL31" s="359">
        <f t="shared" si="19"/>
        <v>48</v>
      </c>
      <c r="AM31" s="360">
        <f t="shared" si="19"/>
        <v>0</v>
      </c>
      <c r="AN31" s="360">
        <f t="shared" si="19"/>
        <v>0</v>
      </c>
      <c r="AO31" s="361">
        <f t="shared" si="19"/>
        <v>0</v>
      </c>
      <c r="AP31" s="364">
        <f t="shared" si="19"/>
        <v>48</v>
      </c>
      <c r="AQ31" s="363">
        <f>AQ32+AQ34+AQ33</f>
        <v>164</v>
      </c>
      <c r="AR31" s="366">
        <f>AR32+AR33+AR34</f>
        <v>14</v>
      </c>
      <c r="AS31" s="62"/>
    </row>
    <row r="32" spans="1:80" s="259" customFormat="1" ht="21.6" customHeight="1">
      <c r="A32" s="173" t="s">
        <v>48</v>
      </c>
      <c r="B32" s="301" t="s">
        <v>34</v>
      </c>
      <c r="C32" s="126"/>
      <c r="D32" s="124"/>
      <c r="E32" s="124">
        <v>4</v>
      </c>
      <c r="F32" s="125"/>
      <c r="G32" s="116"/>
      <c r="H32" s="73">
        <f t="shared" ref="H32:H37" si="20">I32+J32</f>
        <v>72</v>
      </c>
      <c r="I32" s="126">
        <v>6</v>
      </c>
      <c r="J32" s="152">
        <v>66</v>
      </c>
      <c r="K32" s="125"/>
      <c r="L32" s="125"/>
      <c r="M32" s="125"/>
      <c r="N32" s="125"/>
      <c r="O32" s="125">
        <v>2</v>
      </c>
      <c r="P32" s="125">
        <v>6</v>
      </c>
      <c r="Q32" s="125"/>
      <c r="R32" s="125"/>
      <c r="S32" s="125"/>
      <c r="T32" s="125"/>
      <c r="U32" s="125"/>
      <c r="V32" s="73"/>
      <c r="W32" s="126"/>
      <c r="X32" s="303"/>
      <c r="Y32" s="305">
        <v>66</v>
      </c>
      <c r="Z32" s="304">
        <v>6</v>
      </c>
      <c r="AA32" s="73">
        <f>Z32+Y32+X32+W32</f>
        <v>72</v>
      </c>
      <c r="AB32" s="126">
        <v>0</v>
      </c>
      <c r="AC32" s="126">
        <v>0</v>
      </c>
      <c r="AD32" s="124">
        <v>0</v>
      </c>
      <c r="AE32" s="125">
        <v>0</v>
      </c>
      <c r="AF32" s="73">
        <f>AE32+AD32+AC32+AB32</f>
        <v>0</v>
      </c>
      <c r="AG32" s="303">
        <v>0</v>
      </c>
      <c r="AH32" s="305">
        <v>0</v>
      </c>
      <c r="AI32" s="305">
        <v>0</v>
      </c>
      <c r="AJ32" s="304">
        <v>0</v>
      </c>
      <c r="AK32" s="73">
        <f>SUM(AG32:AJ32)</f>
        <v>0</v>
      </c>
      <c r="AL32" s="306">
        <v>0</v>
      </c>
      <c r="AM32" s="305">
        <v>0</v>
      </c>
      <c r="AN32" s="305">
        <v>0</v>
      </c>
      <c r="AO32" s="304">
        <v>0</v>
      </c>
      <c r="AP32" s="158">
        <f>AO32+AN32+AM32+AL32</f>
        <v>0</v>
      </c>
      <c r="AQ32" s="159">
        <v>72</v>
      </c>
      <c r="AR32" s="132"/>
    </row>
    <row r="33" spans="1:684" s="259" customFormat="1" ht="22.9" customHeight="1">
      <c r="A33" s="174" t="s">
        <v>49</v>
      </c>
      <c r="B33" s="180" t="s">
        <v>51</v>
      </c>
      <c r="C33" s="78"/>
      <c r="D33" s="75">
        <v>4</v>
      </c>
      <c r="E33" s="75"/>
      <c r="F33" s="76"/>
      <c r="G33" s="110"/>
      <c r="H33" s="77">
        <f t="shared" si="20"/>
        <v>58</v>
      </c>
      <c r="I33" s="78">
        <v>0</v>
      </c>
      <c r="J33" s="79">
        <v>58</v>
      </c>
      <c r="K33" s="76"/>
      <c r="L33" s="76"/>
      <c r="M33" s="76"/>
      <c r="N33" s="76"/>
      <c r="O33" s="76">
        <v>0</v>
      </c>
      <c r="P33" s="76">
        <v>2</v>
      </c>
      <c r="Q33" s="76"/>
      <c r="R33" s="76"/>
      <c r="S33" s="76"/>
      <c r="T33" s="76"/>
      <c r="U33" s="76"/>
      <c r="V33" s="77"/>
      <c r="W33" s="78">
        <v>0</v>
      </c>
      <c r="X33" s="80">
        <v>0</v>
      </c>
      <c r="Y33" s="81">
        <v>58</v>
      </c>
      <c r="Z33" s="82">
        <v>0</v>
      </c>
      <c r="AA33" s="77">
        <f t="shared" ref="AA33:AA34" si="21">Z33+Y33+X33+W33</f>
        <v>58</v>
      </c>
      <c r="AB33" s="78">
        <v>0</v>
      </c>
      <c r="AC33" s="78">
        <v>0</v>
      </c>
      <c r="AD33" s="75">
        <v>0</v>
      </c>
      <c r="AE33" s="76">
        <v>0</v>
      </c>
      <c r="AF33" s="77">
        <f>AE33+AD33+AC33+AB33</f>
        <v>0</v>
      </c>
      <c r="AG33" s="80">
        <v>0</v>
      </c>
      <c r="AH33" s="81">
        <v>0</v>
      </c>
      <c r="AI33" s="81">
        <v>0</v>
      </c>
      <c r="AJ33" s="82">
        <v>0</v>
      </c>
      <c r="AK33" s="77">
        <f t="shared" ref="AK33:AK34" si="22">SUM(AG33:AJ33)</f>
        <v>0</v>
      </c>
      <c r="AL33" s="83">
        <v>0</v>
      </c>
      <c r="AM33" s="81">
        <v>0</v>
      </c>
      <c r="AN33" s="81">
        <v>0</v>
      </c>
      <c r="AO33" s="82">
        <v>0</v>
      </c>
      <c r="AP33" s="308">
        <f t="shared" ref="AP33:AP34" si="23">AO33+AN33+AM33+AL33</f>
        <v>0</v>
      </c>
      <c r="AQ33" s="86">
        <v>56</v>
      </c>
      <c r="AR33" s="87">
        <v>2</v>
      </c>
    </row>
    <row r="34" spans="1:684" s="259" customFormat="1" ht="34.9" customHeight="1" thickBot="1">
      <c r="A34" s="175" t="s">
        <v>50</v>
      </c>
      <c r="B34" s="183" t="s">
        <v>52</v>
      </c>
      <c r="C34" s="91"/>
      <c r="D34" s="89">
        <v>9</v>
      </c>
      <c r="E34" s="89"/>
      <c r="F34" s="89"/>
      <c r="G34" s="154"/>
      <c r="H34" s="84">
        <f t="shared" si="20"/>
        <v>48</v>
      </c>
      <c r="I34" s="91">
        <v>0</v>
      </c>
      <c r="J34" s="92">
        <v>48</v>
      </c>
      <c r="K34" s="89"/>
      <c r="L34" s="89"/>
      <c r="M34" s="89"/>
      <c r="N34" s="89"/>
      <c r="O34" s="89">
        <v>0</v>
      </c>
      <c r="P34" s="89">
        <v>2</v>
      </c>
      <c r="Q34" s="89"/>
      <c r="R34" s="89"/>
      <c r="S34" s="89"/>
      <c r="T34" s="89"/>
      <c r="U34" s="90"/>
      <c r="V34" s="84"/>
      <c r="W34" s="91">
        <v>0</v>
      </c>
      <c r="X34" s="94">
        <v>0</v>
      </c>
      <c r="Y34" s="94">
        <v>0</v>
      </c>
      <c r="Z34" s="95">
        <v>0</v>
      </c>
      <c r="AA34" s="84">
        <f t="shared" si="21"/>
        <v>0</v>
      </c>
      <c r="AB34" s="91">
        <v>0</v>
      </c>
      <c r="AC34" s="89">
        <v>0</v>
      </c>
      <c r="AD34" s="89">
        <v>0</v>
      </c>
      <c r="AE34" s="90">
        <v>0</v>
      </c>
      <c r="AF34" s="84">
        <f>AE34+AD34+AC34+AB34</f>
        <v>0</v>
      </c>
      <c r="AG34" s="93">
        <v>0</v>
      </c>
      <c r="AH34" s="94">
        <v>0</v>
      </c>
      <c r="AI34" s="94">
        <v>0</v>
      </c>
      <c r="AJ34" s="95">
        <v>0</v>
      </c>
      <c r="AK34" s="84">
        <f t="shared" si="22"/>
        <v>0</v>
      </c>
      <c r="AL34" s="93">
        <v>48</v>
      </c>
      <c r="AM34" s="94">
        <v>0</v>
      </c>
      <c r="AN34" s="94">
        <v>0</v>
      </c>
      <c r="AO34" s="95">
        <v>0</v>
      </c>
      <c r="AP34" s="319">
        <f t="shared" si="23"/>
        <v>48</v>
      </c>
      <c r="AQ34" s="122">
        <v>36</v>
      </c>
      <c r="AR34" s="123">
        <v>12</v>
      </c>
    </row>
    <row r="35" spans="1:684" s="58" customFormat="1" ht="30.6" customHeight="1" thickBot="1">
      <c r="A35" s="358" t="s">
        <v>79</v>
      </c>
      <c r="B35" s="351" t="s">
        <v>175</v>
      </c>
      <c r="C35" s="359">
        <v>3</v>
      </c>
      <c r="D35" s="360">
        <v>5</v>
      </c>
      <c r="E35" s="360">
        <v>4</v>
      </c>
      <c r="F35" s="360">
        <v>0</v>
      </c>
      <c r="G35" s="361">
        <v>0</v>
      </c>
      <c r="H35" s="362">
        <f t="shared" ref="H35:AP35" si="24">H36+H37+H38+H39+H40+H41+H42+H43+H44+H45+H46+H47</f>
        <v>854</v>
      </c>
      <c r="I35" s="359">
        <f t="shared" si="24"/>
        <v>30</v>
      </c>
      <c r="J35" s="360">
        <f t="shared" si="24"/>
        <v>824</v>
      </c>
      <c r="K35" s="360">
        <f t="shared" si="24"/>
        <v>18</v>
      </c>
      <c r="L35" s="360">
        <f t="shared" si="24"/>
        <v>12</v>
      </c>
      <c r="M35" s="360">
        <f t="shared" si="24"/>
        <v>54</v>
      </c>
      <c r="N35" s="360">
        <f t="shared" si="24"/>
        <v>0</v>
      </c>
      <c r="O35" s="360">
        <f t="shared" si="24"/>
        <v>10</v>
      </c>
      <c r="P35" s="360">
        <f t="shared" si="24"/>
        <v>44</v>
      </c>
      <c r="Q35" s="360">
        <f t="shared" si="24"/>
        <v>0</v>
      </c>
      <c r="R35" s="360">
        <f t="shared" si="24"/>
        <v>72</v>
      </c>
      <c r="S35" s="360">
        <f t="shared" si="24"/>
        <v>0</v>
      </c>
      <c r="T35" s="360">
        <f t="shared" si="24"/>
        <v>160</v>
      </c>
      <c r="U35" s="361">
        <f t="shared" si="24"/>
        <v>12</v>
      </c>
      <c r="V35" s="364">
        <f t="shared" si="24"/>
        <v>244</v>
      </c>
      <c r="W35" s="359">
        <f t="shared" si="24"/>
        <v>44</v>
      </c>
      <c r="X35" s="360">
        <f t="shared" si="24"/>
        <v>0</v>
      </c>
      <c r="Y35" s="360">
        <f t="shared" si="24"/>
        <v>170</v>
      </c>
      <c r="Z35" s="361">
        <f t="shared" si="24"/>
        <v>12</v>
      </c>
      <c r="AA35" s="364">
        <f t="shared" si="24"/>
        <v>226</v>
      </c>
      <c r="AB35" s="359">
        <f t="shared" si="24"/>
        <v>130</v>
      </c>
      <c r="AC35" s="360">
        <f t="shared" si="24"/>
        <v>6</v>
      </c>
      <c r="AD35" s="360">
        <f t="shared" si="24"/>
        <v>44</v>
      </c>
      <c r="AE35" s="361">
        <f t="shared" si="24"/>
        <v>0</v>
      </c>
      <c r="AF35" s="364">
        <f t="shared" si="24"/>
        <v>180</v>
      </c>
      <c r="AG35" s="359">
        <f t="shared" si="24"/>
        <v>20</v>
      </c>
      <c r="AH35" s="360">
        <f t="shared" si="24"/>
        <v>0</v>
      </c>
      <c r="AI35" s="360">
        <f t="shared" si="24"/>
        <v>86</v>
      </c>
      <c r="AJ35" s="361">
        <f t="shared" si="24"/>
        <v>0</v>
      </c>
      <c r="AK35" s="364">
        <f>AK36+AK37+AK38+AK39+AK40+AK41+AK42+AK43+AK44+AK45+AK46+AK47</f>
        <v>106</v>
      </c>
      <c r="AL35" s="359">
        <f t="shared" si="24"/>
        <v>98</v>
      </c>
      <c r="AM35" s="360">
        <f t="shared" si="24"/>
        <v>0</v>
      </c>
      <c r="AN35" s="360">
        <f t="shared" si="24"/>
        <v>0</v>
      </c>
      <c r="AO35" s="361">
        <f t="shared" si="24"/>
        <v>0</v>
      </c>
      <c r="AP35" s="364">
        <f t="shared" si="24"/>
        <v>98</v>
      </c>
      <c r="AQ35" s="363">
        <f>AQ36+AQ37+AQ38+AQ39+AQ40+AQ41+AQ42+AQ43+AQ44+AQ45+AQ46+AQ47</f>
        <v>592</v>
      </c>
      <c r="AR35" s="366">
        <f>AR36+AR37+AR38+AR39+AR40+AR41+AR42+AR43+AR44+AR45+AR46+AR47</f>
        <v>262</v>
      </c>
    </row>
    <row r="36" spans="1:684" s="259" customFormat="1" ht="15.75">
      <c r="A36" s="173" t="s">
        <v>9</v>
      </c>
      <c r="B36" s="301" t="s">
        <v>53</v>
      </c>
      <c r="C36" s="126"/>
      <c r="D36" s="124">
        <v>1</v>
      </c>
      <c r="E36" s="124"/>
      <c r="F36" s="125"/>
      <c r="G36" s="322"/>
      <c r="H36" s="73">
        <v>72</v>
      </c>
      <c r="I36" s="126">
        <v>0</v>
      </c>
      <c r="J36" s="152">
        <v>72</v>
      </c>
      <c r="K36" s="125">
        <v>18</v>
      </c>
      <c r="L36" s="125"/>
      <c r="M36" s="125">
        <v>54</v>
      </c>
      <c r="N36" s="125"/>
      <c r="O36" s="125">
        <v>0</v>
      </c>
      <c r="P36" s="125">
        <v>2</v>
      </c>
      <c r="Q36" s="125"/>
      <c r="R36" s="125">
        <v>72</v>
      </c>
      <c r="S36" s="125"/>
      <c r="T36" s="125"/>
      <c r="U36" s="125"/>
      <c r="V36" s="73">
        <f>U36+T36+S36+R36</f>
        <v>72</v>
      </c>
      <c r="W36" s="126">
        <v>0</v>
      </c>
      <c r="X36" s="126">
        <v>0</v>
      </c>
      <c r="Y36" s="124">
        <v>0</v>
      </c>
      <c r="Z36" s="304">
        <v>0</v>
      </c>
      <c r="AA36" s="73">
        <f>Z36+Y36+X36+W36</f>
        <v>0</v>
      </c>
      <c r="AB36" s="126">
        <v>0</v>
      </c>
      <c r="AC36" s="126">
        <v>0</v>
      </c>
      <c r="AD36" s="124">
        <v>0</v>
      </c>
      <c r="AE36" s="125">
        <v>0</v>
      </c>
      <c r="AF36" s="73">
        <f t="shared" ref="AF36:AF47" si="25">AE36+AD36+AC36+AB36</f>
        <v>0</v>
      </c>
      <c r="AG36" s="303">
        <v>0</v>
      </c>
      <c r="AH36" s="305">
        <v>0</v>
      </c>
      <c r="AI36" s="305">
        <v>0</v>
      </c>
      <c r="AJ36" s="304">
        <v>0</v>
      </c>
      <c r="AK36" s="73">
        <f>AJ36+AI36+AH36+AG36</f>
        <v>0</v>
      </c>
      <c r="AL36" s="306">
        <v>0</v>
      </c>
      <c r="AM36" s="130">
        <v>0</v>
      </c>
      <c r="AN36" s="130">
        <v>0</v>
      </c>
      <c r="AO36" s="131">
        <v>0</v>
      </c>
      <c r="AP36" s="73"/>
      <c r="AQ36" s="159">
        <v>72</v>
      </c>
      <c r="AR36" s="132"/>
    </row>
    <row r="37" spans="1:684" s="259" customFormat="1" ht="16.5" customHeight="1">
      <c r="A37" s="174" t="s">
        <v>10</v>
      </c>
      <c r="B37" s="180" t="s">
        <v>54</v>
      </c>
      <c r="C37" s="78"/>
      <c r="D37" s="75"/>
      <c r="E37" s="75">
        <v>2</v>
      </c>
      <c r="F37" s="76"/>
      <c r="G37" s="110"/>
      <c r="H37" s="77">
        <f t="shared" si="20"/>
        <v>90</v>
      </c>
      <c r="I37" s="78">
        <v>6</v>
      </c>
      <c r="J37" s="79">
        <v>84</v>
      </c>
      <c r="K37" s="76"/>
      <c r="L37" s="76"/>
      <c r="M37" s="76"/>
      <c r="N37" s="76"/>
      <c r="O37" s="76">
        <v>2</v>
      </c>
      <c r="P37" s="76">
        <v>6</v>
      </c>
      <c r="Q37" s="76"/>
      <c r="R37" s="76"/>
      <c r="S37" s="76"/>
      <c r="T37" s="76">
        <v>84</v>
      </c>
      <c r="U37" s="76">
        <v>6</v>
      </c>
      <c r="V37" s="77">
        <f t="shared" ref="V37:V69" si="26">U37+T37+S37+R37</f>
        <v>90</v>
      </c>
      <c r="W37" s="78"/>
      <c r="X37" s="80"/>
      <c r="Y37" s="81">
        <v>0</v>
      </c>
      <c r="Z37" s="82">
        <v>0</v>
      </c>
      <c r="AA37" s="77">
        <f t="shared" ref="AA37:AA46" si="27">Z37+Y37+X37+W37</f>
        <v>0</v>
      </c>
      <c r="AB37" s="78">
        <v>0</v>
      </c>
      <c r="AC37" s="78">
        <v>0</v>
      </c>
      <c r="AD37" s="75">
        <v>0</v>
      </c>
      <c r="AE37" s="76">
        <v>0</v>
      </c>
      <c r="AF37" s="77">
        <f t="shared" si="25"/>
        <v>0</v>
      </c>
      <c r="AG37" s="80">
        <v>0</v>
      </c>
      <c r="AH37" s="81">
        <v>0</v>
      </c>
      <c r="AI37" s="81">
        <v>0</v>
      </c>
      <c r="AJ37" s="82">
        <v>0</v>
      </c>
      <c r="AK37" s="77">
        <f t="shared" ref="AK37:AK47" si="28">AJ37+AI37+AH37+AG37</f>
        <v>0</v>
      </c>
      <c r="AL37" s="83">
        <v>0</v>
      </c>
      <c r="AM37" s="10">
        <v>0</v>
      </c>
      <c r="AN37" s="10">
        <v>0</v>
      </c>
      <c r="AO37" s="85">
        <v>0</v>
      </c>
      <c r="AP37" s="77">
        <f t="shared" ref="AP37:AP46" si="29">AO37+AN37+AM37+AL37</f>
        <v>0</v>
      </c>
      <c r="AQ37" s="86">
        <v>88</v>
      </c>
      <c r="AR37" s="87">
        <v>2</v>
      </c>
    </row>
    <row r="38" spans="1:684" s="259" customFormat="1" ht="16.5" customHeight="1">
      <c r="A38" s="174" t="s">
        <v>11</v>
      </c>
      <c r="B38" s="180" t="s">
        <v>55</v>
      </c>
      <c r="C38" s="78"/>
      <c r="D38" s="75"/>
      <c r="E38" s="75">
        <v>4</v>
      </c>
      <c r="F38" s="76"/>
      <c r="G38" s="110">
        <v>3</v>
      </c>
      <c r="H38" s="77">
        <f t="shared" ref="H38:H46" si="30">I38+J38</f>
        <v>88</v>
      </c>
      <c r="I38" s="78">
        <v>6</v>
      </c>
      <c r="J38" s="79">
        <v>82</v>
      </c>
      <c r="K38" s="76"/>
      <c r="L38" s="76">
        <v>12</v>
      </c>
      <c r="M38" s="76"/>
      <c r="N38" s="76"/>
      <c r="O38" s="76">
        <v>2</v>
      </c>
      <c r="P38" s="76">
        <v>6</v>
      </c>
      <c r="Q38" s="76"/>
      <c r="R38" s="76"/>
      <c r="S38" s="76"/>
      <c r="T38" s="76"/>
      <c r="U38" s="76"/>
      <c r="V38" s="77">
        <f t="shared" si="26"/>
        <v>0</v>
      </c>
      <c r="W38" s="78">
        <v>44</v>
      </c>
      <c r="X38" s="78"/>
      <c r="Y38" s="75">
        <v>38</v>
      </c>
      <c r="Z38" s="76">
        <v>6</v>
      </c>
      <c r="AA38" s="77">
        <f t="shared" si="27"/>
        <v>88</v>
      </c>
      <c r="AB38" s="78">
        <v>0</v>
      </c>
      <c r="AC38" s="78">
        <v>0</v>
      </c>
      <c r="AD38" s="75">
        <v>0</v>
      </c>
      <c r="AE38" s="76">
        <v>0</v>
      </c>
      <c r="AF38" s="77">
        <f t="shared" si="25"/>
        <v>0</v>
      </c>
      <c r="AG38" s="80">
        <v>0</v>
      </c>
      <c r="AH38" s="81">
        <v>0</v>
      </c>
      <c r="AI38" s="81">
        <v>0</v>
      </c>
      <c r="AJ38" s="82">
        <v>0</v>
      </c>
      <c r="AK38" s="77">
        <f t="shared" si="28"/>
        <v>0</v>
      </c>
      <c r="AL38" s="83">
        <v>0</v>
      </c>
      <c r="AM38" s="10">
        <v>0</v>
      </c>
      <c r="AN38" s="10">
        <v>0</v>
      </c>
      <c r="AO38" s="85">
        <v>0</v>
      </c>
      <c r="AP38" s="77">
        <f t="shared" si="29"/>
        <v>0</v>
      </c>
      <c r="AQ38" s="86">
        <v>88</v>
      </c>
      <c r="AR38" s="87"/>
    </row>
    <row r="39" spans="1:684" s="264" customFormat="1" ht="15.75">
      <c r="A39" s="174" t="s">
        <v>12</v>
      </c>
      <c r="B39" s="180" t="s">
        <v>57</v>
      </c>
      <c r="C39" s="78"/>
      <c r="D39" s="75">
        <v>6</v>
      </c>
      <c r="E39" s="75"/>
      <c r="F39" s="76"/>
      <c r="G39" s="110"/>
      <c r="H39" s="77">
        <f t="shared" si="30"/>
        <v>54</v>
      </c>
      <c r="I39" s="78">
        <v>0</v>
      </c>
      <c r="J39" s="79">
        <v>54</v>
      </c>
      <c r="K39" s="76"/>
      <c r="L39" s="76"/>
      <c r="M39" s="76"/>
      <c r="N39" s="76"/>
      <c r="O39" s="76"/>
      <c r="P39" s="76">
        <v>2</v>
      </c>
      <c r="Q39" s="76"/>
      <c r="R39" s="76"/>
      <c r="S39" s="76"/>
      <c r="T39" s="76"/>
      <c r="U39" s="76"/>
      <c r="V39" s="77">
        <f t="shared" si="26"/>
        <v>0</v>
      </c>
      <c r="W39" s="78">
        <v>0</v>
      </c>
      <c r="X39" s="80">
        <v>0</v>
      </c>
      <c r="Y39" s="81">
        <v>0</v>
      </c>
      <c r="Z39" s="82">
        <v>0</v>
      </c>
      <c r="AA39" s="77">
        <f t="shared" si="27"/>
        <v>0</v>
      </c>
      <c r="AB39" s="78">
        <v>30</v>
      </c>
      <c r="AC39" s="78">
        <v>0</v>
      </c>
      <c r="AD39" s="75">
        <v>24</v>
      </c>
      <c r="AE39" s="76">
        <v>0</v>
      </c>
      <c r="AF39" s="77">
        <f t="shared" si="25"/>
        <v>54</v>
      </c>
      <c r="AG39" s="80">
        <v>0</v>
      </c>
      <c r="AH39" s="81">
        <v>0</v>
      </c>
      <c r="AI39" s="81"/>
      <c r="AJ39" s="82">
        <v>0</v>
      </c>
      <c r="AK39" s="77">
        <f t="shared" si="28"/>
        <v>0</v>
      </c>
      <c r="AL39" s="83">
        <v>0</v>
      </c>
      <c r="AM39" s="10">
        <v>0</v>
      </c>
      <c r="AN39" s="10">
        <v>0</v>
      </c>
      <c r="AO39" s="85">
        <v>0</v>
      </c>
      <c r="AP39" s="77">
        <f t="shared" si="29"/>
        <v>0</v>
      </c>
      <c r="AQ39" s="86">
        <v>52</v>
      </c>
      <c r="AR39" s="87">
        <v>2</v>
      </c>
      <c r="AS39" s="263"/>
    </row>
    <row r="40" spans="1:684" s="259" customFormat="1" ht="20.25" customHeight="1">
      <c r="A40" s="174" t="s">
        <v>20</v>
      </c>
      <c r="B40" s="180" t="s">
        <v>23</v>
      </c>
      <c r="C40" s="78"/>
      <c r="D40" s="75"/>
      <c r="E40" s="75">
        <v>2</v>
      </c>
      <c r="F40" s="76"/>
      <c r="G40" s="107"/>
      <c r="H40" s="77">
        <f>I40+J40</f>
        <v>82</v>
      </c>
      <c r="I40" s="78">
        <v>6</v>
      </c>
      <c r="J40" s="79">
        <v>76</v>
      </c>
      <c r="K40" s="76"/>
      <c r="L40" s="76"/>
      <c r="M40" s="76"/>
      <c r="N40" s="76"/>
      <c r="O40" s="76">
        <v>2</v>
      </c>
      <c r="P40" s="76">
        <v>6</v>
      </c>
      <c r="Q40" s="76"/>
      <c r="R40" s="76"/>
      <c r="S40" s="76"/>
      <c r="T40" s="76">
        <v>76</v>
      </c>
      <c r="U40" s="76">
        <v>6</v>
      </c>
      <c r="V40" s="77">
        <f t="shared" si="26"/>
        <v>82</v>
      </c>
      <c r="W40" s="78"/>
      <c r="X40" s="78"/>
      <c r="Y40" s="75">
        <v>0</v>
      </c>
      <c r="Z40" s="82">
        <v>0</v>
      </c>
      <c r="AA40" s="77">
        <f t="shared" si="27"/>
        <v>0</v>
      </c>
      <c r="AB40" s="78">
        <v>0</v>
      </c>
      <c r="AC40" s="78">
        <v>0</v>
      </c>
      <c r="AD40" s="75">
        <v>0</v>
      </c>
      <c r="AE40" s="76">
        <v>0</v>
      </c>
      <c r="AF40" s="77">
        <f t="shared" si="25"/>
        <v>0</v>
      </c>
      <c r="AG40" s="80">
        <v>0</v>
      </c>
      <c r="AH40" s="81">
        <v>0</v>
      </c>
      <c r="AI40" s="81">
        <v>0</v>
      </c>
      <c r="AJ40" s="82">
        <v>0</v>
      </c>
      <c r="AK40" s="77">
        <f t="shared" si="28"/>
        <v>0</v>
      </c>
      <c r="AL40" s="83">
        <v>0</v>
      </c>
      <c r="AM40" s="10">
        <v>0</v>
      </c>
      <c r="AN40" s="10">
        <v>0</v>
      </c>
      <c r="AO40" s="85">
        <v>0</v>
      </c>
      <c r="AP40" s="77">
        <f t="shared" si="29"/>
        <v>0</v>
      </c>
      <c r="AQ40" s="86">
        <v>82</v>
      </c>
      <c r="AR40" s="87"/>
    </row>
    <row r="41" spans="1:684" s="259" customFormat="1" ht="24" customHeight="1">
      <c r="A41" s="174" t="s">
        <v>19</v>
      </c>
      <c r="B41" s="323" t="s">
        <v>13</v>
      </c>
      <c r="C41" s="78"/>
      <c r="D41" s="75">
        <v>8</v>
      </c>
      <c r="E41" s="75"/>
      <c r="F41" s="76"/>
      <c r="G41" s="110"/>
      <c r="H41" s="77">
        <f>I41+J41</f>
        <v>70</v>
      </c>
      <c r="I41" s="78">
        <v>0</v>
      </c>
      <c r="J41" s="79">
        <v>70</v>
      </c>
      <c r="K41" s="75"/>
      <c r="L41" s="76"/>
      <c r="M41" s="76"/>
      <c r="N41" s="76"/>
      <c r="O41" s="76"/>
      <c r="P41" s="76">
        <v>2</v>
      </c>
      <c r="Q41" s="76"/>
      <c r="R41" s="76"/>
      <c r="S41" s="76"/>
      <c r="T41" s="76"/>
      <c r="U41" s="76"/>
      <c r="V41" s="77">
        <f>U41+T41+S41+R41</f>
        <v>0</v>
      </c>
      <c r="W41" s="78">
        <v>0</v>
      </c>
      <c r="X41" s="80">
        <v>0</v>
      </c>
      <c r="Y41" s="81">
        <v>0</v>
      </c>
      <c r="Z41" s="82">
        <v>0</v>
      </c>
      <c r="AA41" s="77">
        <f>Z41+Y41+X41+W41</f>
        <v>0</v>
      </c>
      <c r="AB41" s="78">
        <v>0</v>
      </c>
      <c r="AC41" s="75">
        <v>0</v>
      </c>
      <c r="AD41" s="75">
        <v>0</v>
      </c>
      <c r="AE41" s="76">
        <v>0</v>
      </c>
      <c r="AF41" s="77">
        <f>AE41+AD41+AC41+AB41</f>
        <v>0</v>
      </c>
      <c r="AG41" s="80">
        <v>0</v>
      </c>
      <c r="AH41" s="81">
        <v>0</v>
      </c>
      <c r="AI41" s="81">
        <v>70</v>
      </c>
      <c r="AJ41" s="82">
        <v>0</v>
      </c>
      <c r="AK41" s="77">
        <f t="shared" si="28"/>
        <v>70</v>
      </c>
      <c r="AL41" s="83">
        <v>0</v>
      </c>
      <c r="AM41" s="10">
        <v>0</v>
      </c>
      <c r="AN41" s="10">
        <v>0</v>
      </c>
      <c r="AO41" s="85">
        <v>0</v>
      </c>
      <c r="AP41" s="77">
        <f>AO41+AN41+AM41+AL41</f>
        <v>0</v>
      </c>
      <c r="AQ41" s="86">
        <v>68</v>
      </c>
      <c r="AR41" s="87">
        <v>2</v>
      </c>
    </row>
    <row r="42" spans="1:684" s="259" customFormat="1" ht="15.75">
      <c r="A42" s="174" t="s">
        <v>38</v>
      </c>
      <c r="B42" s="179" t="s">
        <v>58</v>
      </c>
      <c r="C42" s="78"/>
      <c r="D42" s="75">
        <v>4</v>
      </c>
      <c r="E42" s="75"/>
      <c r="F42" s="76"/>
      <c r="G42" s="110"/>
      <c r="H42" s="77">
        <f t="shared" ref="H42" si="31">I42+J42</f>
        <v>58</v>
      </c>
      <c r="I42" s="78">
        <v>0</v>
      </c>
      <c r="J42" s="79">
        <v>58</v>
      </c>
      <c r="K42" s="75"/>
      <c r="L42" s="76"/>
      <c r="M42" s="76"/>
      <c r="N42" s="76"/>
      <c r="O42" s="76"/>
      <c r="P42" s="76">
        <v>2</v>
      </c>
      <c r="Q42" s="76"/>
      <c r="R42" s="76"/>
      <c r="S42" s="76"/>
      <c r="T42" s="76"/>
      <c r="U42" s="76"/>
      <c r="V42" s="77">
        <f t="shared" si="26"/>
        <v>0</v>
      </c>
      <c r="W42" s="78">
        <v>0</v>
      </c>
      <c r="X42" s="80">
        <v>0</v>
      </c>
      <c r="Y42" s="81">
        <v>58</v>
      </c>
      <c r="Z42" s="82">
        <v>0</v>
      </c>
      <c r="AA42" s="77">
        <f t="shared" ref="AA42" si="32">Z42+Y42+X42+W42</f>
        <v>58</v>
      </c>
      <c r="AB42" s="78">
        <v>0</v>
      </c>
      <c r="AC42" s="75">
        <v>0</v>
      </c>
      <c r="AD42" s="75">
        <v>0</v>
      </c>
      <c r="AE42" s="76">
        <v>0</v>
      </c>
      <c r="AF42" s="77">
        <f t="shared" si="25"/>
        <v>0</v>
      </c>
      <c r="AG42" s="80">
        <v>0</v>
      </c>
      <c r="AH42" s="81">
        <v>0</v>
      </c>
      <c r="AI42" s="81">
        <v>0</v>
      </c>
      <c r="AJ42" s="82">
        <v>0</v>
      </c>
      <c r="AK42" s="77">
        <f t="shared" si="28"/>
        <v>0</v>
      </c>
      <c r="AL42" s="83">
        <v>0</v>
      </c>
      <c r="AM42" s="111" t="s">
        <v>194</v>
      </c>
      <c r="AN42" s="111" t="s">
        <v>194</v>
      </c>
      <c r="AO42" s="112" t="s">
        <v>194</v>
      </c>
      <c r="AP42" s="77">
        <f t="shared" ref="AP42" si="33">AO42+AN42+AM42+AL42</f>
        <v>0</v>
      </c>
      <c r="AQ42" s="86">
        <v>54</v>
      </c>
      <c r="AR42" s="87">
        <v>4</v>
      </c>
    </row>
    <row r="43" spans="1:684" s="263" customFormat="1" ht="31.5">
      <c r="A43" s="174" t="s">
        <v>39</v>
      </c>
      <c r="B43" s="181" t="s">
        <v>191</v>
      </c>
      <c r="C43" s="78"/>
      <c r="D43" s="75"/>
      <c r="E43" s="75">
        <v>4</v>
      </c>
      <c r="F43" s="76"/>
      <c r="G43" s="107"/>
      <c r="H43" s="77">
        <f t="shared" si="30"/>
        <v>80</v>
      </c>
      <c r="I43" s="78">
        <v>6</v>
      </c>
      <c r="J43" s="79">
        <v>74</v>
      </c>
      <c r="K43" s="76"/>
      <c r="L43" s="76"/>
      <c r="M43" s="76"/>
      <c r="N43" s="76"/>
      <c r="O43" s="76">
        <v>2</v>
      </c>
      <c r="P43" s="76">
        <v>6</v>
      </c>
      <c r="Q43" s="76"/>
      <c r="R43" s="76"/>
      <c r="S43" s="76"/>
      <c r="T43" s="76"/>
      <c r="U43" s="76"/>
      <c r="V43" s="77">
        <f t="shared" si="26"/>
        <v>0</v>
      </c>
      <c r="W43" s="78">
        <v>0</v>
      </c>
      <c r="X43" s="78">
        <v>0</v>
      </c>
      <c r="Y43" s="75">
        <v>74</v>
      </c>
      <c r="Z43" s="76">
        <v>6</v>
      </c>
      <c r="AA43" s="77">
        <f t="shared" si="27"/>
        <v>80</v>
      </c>
      <c r="AB43" s="78">
        <v>0</v>
      </c>
      <c r="AC43" s="78">
        <v>0</v>
      </c>
      <c r="AD43" s="75">
        <v>0</v>
      </c>
      <c r="AE43" s="76">
        <v>0</v>
      </c>
      <c r="AF43" s="77">
        <f t="shared" si="25"/>
        <v>0</v>
      </c>
      <c r="AG43" s="78">
        <v>0</v>
      </c>
      <c r="AH43" s="75">
        <v>0</v>
      </c>
      <c r="AI43" s="75">
        <v>0</v>
      </c>
      <c r="AJ43" s="76">
        <v>0</v>
      </c>
      <c r="AK43" s="77">
        <f t="shared" si="28"/>
        <v>0</v>
      </c>
      <c r="AL43" s="113">
        <v>0</v>
      </c>
      <c r="AM43" s="75">
        <v>0</v>
      </c>
      <c r="AN43" s="75">
        <v>0</v>
      </c>
      <c r="AO43" s="76">
        <v>0</v>
      </c>
      <c r="AP43" s="77">
        <f t="shared" si="29"/>
        <v>0</v>
      </c>
      <c r="AQ43" s="78">
        <v>52</v>
      </c>
      <c r="AR43" s="114">
        <v>28</v>
      </c>
    </row>
    <row r="44" spans="1:684" s="264" customFormat="1" ht="52.5" customHeight="1">
      <c r="A44" s="174" t="s">
        <v>86</v>
      </c>
      <c r="B44" s="182" t="s">
        <v>208</v>
      </c>
      <c r="C44" s="176">
        <v>9</v>
      </c>
      <c r="D44" s="75"/>
      <c r="E44" s="75"/>
      <c r="F44" s="76"/>
      <c r="G44" s="110">
        <v>7.8</v>
      </c>
      <c r="H44" s="77">
        <f t="shared" si="30"/>
        <v>62</v>
      </c>
      <c r="I44" s="78">
        <v>0</v>
      </c>
      <c r="J44" s="79">
        <v>62</v>
      </c>
      <c r="K44" s="75"/>
      <c r="L44" s="76"/>
      <c r="M44" s="76"/>
      <c r="N44" s="76"/>
      <c r="O44" s="76">
        <v>0</v>
      </c>
      <c r="P44" s="76">
        <v>2</v>
      </c>
      <c r="Q44" s="76"/>
      <c r="R44" s="76"/>
      <c r="S44" s="76"/>
      <c r="T44" s="76"/>
      <c r="U44" s="76"/>
      <c r="V44" s="77">
        <f t="shared" si="26"/>
        <v>0</v>
      </c>
      <c r="W44" s="78">
        <v>0</v>
      </c>
      <c r="X44" s="80">
        <v>0</v>
      </c>
      <c r="Y44" s="81">
        <v>0</v>
      </c>
      <c r="Z44" s="82">
        <v>0</v>
      </c>
      <c r="AA44" s="77">
        <f t="shared" si="27"/>
        <v>0</v>
      </c>
      <c r="AB44" s="78">
        <v>0</v>
      </c>
      <c r="AC44" s="75">
        <v>0</v>
      </c>
      <c r="AD44" s="75">
        <v>0</v>
      </c>
      <c r="AE44" s="76">
        <v>0</v>
      </c>
      <c r="AF44" s="77">
        <f t="shared" si="25"/>
        <v>0</v>
      </c>
      <c r="AG44" s="80">
        <v>20</v>
      </c>
      <c r="AH44" s="81">
        <v>0</v>
      </c>
      <c r="AI44" s="81">
        <v>16</v>
      </c>
      <c r="AJ44" s="82">
        <v>0</v>
      </c>
      <c r="AK44" s="77">
        <f t="shared" si="28"/>
        <v>36</v>
      </c>
      <c r="AL44" s="83">
        <v>26</v>
      </c>
      <c r="AM44" s="10">
        <v>0</v>
      </c>
      <c r="AN44" s="10">
        <v>0</v>
      </c>
      <c r="AO44" s="85">
        <v>0</v>
      </c>
      <c r="AP44" s="77">
        <f t="shared" si="29"/>
        <v>26</v>
      </c>
      <c r="AQ44" s="86">
        <v>36</v>
      </c>
      <c r="AR44" s="87">
        <v>26</v>
      </c>
      <c r="AS44" s="263"/>
    </row>
    <row r="45" spans="1:684" s="259" customFormat="1" ht="56.25" customHeight="1">
      <c r="A45" s="174" t="s">
        <v>87</v>
      </c>
      <c r="B45" s="287" t="s">
        <v>88</v>
      </c>
      <c r="C45" s="78"/>
      <c r="D45" s="75"/>
      <c r="E45" s="75">
        <v>5</v>
      </c>
      <c r="F45" s="76"/>
      <c r="G45" s="110"/>
      <c r="H45" s="77">
        <f>I45+J45</f>
        <v>80</v>
      </c>
      <c r="I45" s="78">
        <v>6</v>
      </c>
      <c r="J45" s="79">
        <v>74</v>
      </c>
      <c r="K45" s="76"/>
      <c r="L45" s="76"/>
      <c r="M45" s="76"/>
      <c r="N45" s="76"/>
      <c r="O45" s="76">
        <v>2</v>
      </c>
      <c r="P45" s="76">
        <v>6</v>
      </c>
      <c r="Q45" s="76"/>
      <c r="R45" s="76"/>
      <c r="S45" s="76"/>
      <c r="T45" s="76"/>
      <c r="U45" s="76"/>
      <c r="V45" s="77">
        <f t="shared" si="26"/>
        <v>0</v>
      </c>
      <c r="W45" s="78">
        <v>0</v>
      </c>
      <c r="X45" s="80">
        <v>0</v>
      </c>
      <c r="Y45" s="75"/>
      <c r="Z45" s="76"/>
      <c r="AA45" s="77">
        <f t="shared" ref="AA45" si="34">Z45+Y45+X45+W45</f>
        <v>0</v>
      </c>
      <c r="AB45" s="78">
        <v>74</v>
      </c>
      <c r="AC45" s="78">
        <v>6</v>
      </c>
      <c r="AD45" s="75">
        <v>0</v>
      </c>
      <c r="AE45" s="76">
        <v>0</v>
      </c>
      <c r="AF45" s="77">
        <f t="shared" si="25"/>
        <v>80</v>
      </c>
      <c r="AG45" s="80">
        <v>0</v>
      </c>
      <c r="AH45" s="81">
        <v>0</v>
      </c>
      <c r="AI45" s="81">
        <v>0</v>
      </c>
      <c r="AJ45" s="82">
        <v>0</v>
      </c>
      <c r="AK45" s="77">
        <f t="shared" si="28"/>
        <v>0</v>
      </c>
      <c r="AL45" s="83">
        <v>0</v>
      </c>
      <c r="AM45" s="10">
        <v>0</v>
      </c>
      <c r="AN45" s="10">
        <v>0</v>
      </c>
      <c r="AO45" s="85">
        <v>0</v>
      </c>
      <c r="AP45" s="77">
        <f t="shared" ref="AP45" si="35">AO45+AN45+AM45+AL45</f>
        <v>0</v>
      </c>
      <c r="AQ45" s="86"/>
      <c r="AR45" s="87">
        <v>80</v>
      </c>
    </row>
    <row r="46" spans="1:684" s="259" customFormat="1" ht="31.5">
      <c r="A46" s="174" t="s">
        <v>89</v>
      </c>
      <c r="B46" s="287" t="s">
        <v>91</v>
      </c>
      <c r="C46" s="78">
        <v>6</v>
      </c>
      <c r="D46" s="75"/>
      <c r="E46" s="75"/>
      <c r="F46" s="76"/>
      <c r="G46" s="110"/>
      <c r="H46" s="77">
        <f t="shared" si="30"/>
        <v>46</v>
      </c>
      <c r="I46" s="78">
        <v>0</v>
      </c>
      <c r="J46" s="79">
        <v>46</v>
      </c>
      <c r="K46" s="75"/>
      <c r="L46" s="76"/>
      <c r="M46" s="76"/>
      <c r="N46" s="76"/>
      <c r="O46" s="76">
        <v>0</v>
      </c>
      <c r="P46" s="76">
        <v>2</v>
      </c>
      <c r="Q46" s="76"/>
      <c r="R46" s="76"/>
      <c r="S46" s="76"/>
      <c r="T46" s="76"/>
      <c r="U46" s="76"/>
      <c r="V46" s="77">
        <f t="shared" si="26"/>
        <v>0</v>
      </c>
      <c r="W46" s="78">
        <v>0</v>
      </c>
      <c r="X46" s="80">
        <v>0</v>
      </c>
      <c r="Y46" s="81">
        <v>0</v>
      </c>
      <c r="Z46" s="82">
        <v>0</v>
      </c>
      <c r="AA46" s="77">
        <f t="shared" si="27"/>
        <v>0</v>
      </c>
      <c r="AB46" s="78">
        <v>26</v>
      </c>
      <c r="AC46" s="75">
        <v>0</v>
      </c>
      <c r="AD46" s="75">
        <v>20</v>
      </c>
      <c r="AE46" s="76">
        <v>0</v>
      </c>
      <c r="AF46" s="77">
        <f t="shared" si="25"/>
        <v>46</v>
      </c>
      <c r="AG46" s="80">
        <v>0</v>
      </c>
      <c r="AH46" s="81">
        <v>0</v>
      </c>
      <c r="AI46" s="81"/>
      <c r="AJ46" s="82">
        <v>0</v>
      </c>
      <c r="AK46" s="77">
        <f t="shared" si="28"/>
        <v>0</v>
      </c>
      <c r="AL46" s="83">
        <v>0</v>
      </c>
      <c r="AM46" s="111" t="s">
        <v>194</v>
      </c>
      <c r="AN46" s="111" t="s">
        <v>194</v>
      </c>
      <c r="AO46" s="112" t="s">
        <v>194</v>
      </c>
      <c r="AP46" s="77">
        <f t="shared" si="29"/>
        <v>0</v>
      </c>
      <c r="AQ46" s="86"/>
      <c r="AR46" s="87">
        <v>46</v>
      </c>
    </row>
    <row r="47" spans="1:684" s="259" customFormat="1" ht="32.25" thickBot="1">
      <c r="A47" s="175" t="s">
        <v>207</v>
      </c>
      <c r="B47" s="266" t="s">
        <v>56</v>
      </c>
      <c r="C47" s="177">
        <v>9</v>
      </c>
      <c r="D47" s="148"/>
      <c r="E47" s="148"/>
      <c r="F47" s="149"/>
      <c r="G47" s="154"/>
      <c r="H47" s="84">
        <f t="shared" ref="H47" si="36">I47+J47</f>
        <v>72</v>
      </c>
      <c r="I47" s="91">
        <v>0</v>
      </c>
      <c r="J47" s="92">
        <v>72</v>
      </c>
      <c r="K47" s="90"/>
      <c r="L47" s="90"/>
      <c r="M47" s="90"/>
      <c r="N47" s="90"/>
      <c r="O47" s="90">
        <v>0</v>
      </c>
      <c r="P47" s="90">
        <v>2</v>
      </c>
      <c r="Q47" s="90"/>
      <c r="R47" s="90"/>
      <c r="S47" s="90"/>
      <c r="T47" s="90"/>
      <c r="U47" s="90"/>
      <c r="V47" s="84">
        <f t="shared" si="26"/>
        <v>0</v>
      </c>
      <c r="W47" s="91">
        <v>0</v>
      </c>
      <c r="X47" s="93">
        <v>0</v>
      </c>
      <c r="Y47" s="94">
        <v>0</v>
      </c>
      <c r="Z47" s="95">
        <v>0</v>
      </c>
      <c r="AA47" s="84">
        <f t="shared" ref="AA47" si="37">Z47+Y47+X47+W47</f>
        <v>0</v>
      </c>
      <c r="AB47" s="91">
        <v>0</v>
      </c>
      <c r="AC47" s="91">
        <v>0</v>
      </c>
      <c r="AD47" s="89">
        <v>0</v>
      </c>
      <c r="AE47" s="90">
        <v>0</v>
      </c>
      <c r="AF47" s="84">
        <f t="shared" si="25"/>
        <v>0</v>
      </c>
      <c r="AG47" s="93">
        <v>0</v>
      </c>
      <c r="AH47" s="94">
        <v>0</v>
      </c>
      <c r="AI47" s="94">
        <v>0</v>
      </c>
      <c r="AJ47" s="95">
        <v>0</v>
      </c>
      <c r="AK47" s="84">
        <f t="shared" si="28"/>
        <v>0</v>
      </c>
      <c r="AL47" s="119">
        <v>72</v>
      </c>
      <c r="AM47" s="55">
        <v>0</v>
      </c>
      <c r="AN47" s="55">
        <v>0</v>
      </c>
      <c r="AO47" s="118">
        <v>0</v>
      </c>
      <c r="AP47" s="84">
        <f t="shared" ref="AP47" si="38">AO47+AN47+AM47+AL47</f>
        <v>72</v>
      </c>
      <c r="AQ47" s="122"/>
      <c r="AR47" s="123">
        <v>72</v>
      </c>
    </row>
    <row r="48" spans="1:684" s="264" customFormat="1" ht="16.5" thickBot="1">
      <c r="A48" s="221" t="s">
        <v>78</v>
      </c>
      <c r="B48" s="228" t="s">
        <v>14</v>
      </c>
      <c r="C48" s="229">
        <f t="shared" ref="C48:J48" si="39">C49+C56+C61+C65+C69</f>
        <v>10</v>
      </c>
      <c r="D48" s="230">
        <f t="shared" si="39"/>
        <v>4</v>
      </c>
      <c r="E48" s="230">
        <f t="shared" si="39"/>
        <v>15</v>
      </c>
      <c r="F48" s="230">
        <f t="shared" si="39"/>
        <v>2</v>
      </c>
      <c r="G48" s="231">
        <f t="shared" si="39"/>
        <v>10</v>
      </c>
      <c r="H48" s="225">
        <f t="shared" si="39"/>
        <v>3656</v>
      </c>
      <c r="I48" s="222">
        <f t="shared" si="39"/>
        <v>54</v>
      </c>
      <c r="J48" s="223">
        <f t="shared" si="39"/>
        <v>3602</v>
      </c>
      <c r="K48" s="223">
        <f>K49+K56+K61+K69</f>
        <v>187</v>
      </c>
      <c r="L48" s="223">
        <f>L49+L56+L61+L69</f>
        <v>114</v>
      </c>
      <c r="M48" s="223">
        <f>M49+M56+M61+M69</f>
        <v>0</v>
      </c>
      <c r="N48" s="223">
        <f>N49+N56+N61+N69</f>
        <v>70</v>
      </c>
      <c r="O48" s="223">
        <f>O49+O56+O61+O69</f>
        <v>14</v>
      </c>
      <c r="P48" s="223">
        <f t="shared" ref="P48:U48" si="40">P49+P56+P61+P65+P69</f>
        <v>50</v>
      </c>
      <c r="Q48" s="223">
        <f t="shared" si="40"/>
        <v>0</v>
      </c>
      <c r="R48" s="223">
        <f t="shared" si="40"/>
        <v>0</v>
      </c>
      <c r="S48" s="223">
        <f t="shared" si="40"/>
        <v>0</v>
      </c>
      <c r="T48" s="223">
        <f t="shared" si="40"/>
        <v>0</v>
      </c>
      <c r="U48" s="224">
        <f t="shared" si="40"/>
        <v>0</v>
      </c>
      <c r="V48" s="225">
        <f t="shared" si="26"/>
        <v>0</v>
      </c>
      <c r="W48" s="227">
        <f t="shared" ref="W48:AF48" si="41">W49+W56+W61+W65+W69</f>
        <v>212</v>
      </c>
      <c r="X48" s="223">
        <f t="shared" si="41"/>
        <v>0</v>
      </c>
      <c r="Y48" s="223">
        <f t="shared" si="41"/>
        <v>464</v>
      </c>
      <c r="Z48" s="224">
        <f t="shared" si="41"/>
        <v>6</v>
      </c>
      <c r="AA48" s="226">
        <f t="shared" si="41"/>
        <v>682</v>
      </c>
      <c r="AB48" s="222">
        <f t="shared" si="41"/>
        <v>410</v>
      </c>
      <c r="AC48" s="223">
        <f t="shared" si="41"/>
        <v>6</v>
      </c>
      <c r="AD48" s="223">
        <f t="shared" si="41"/>
        <v>878</v>
      </c>
      <c r="AE48" s="224">
        <f t="shared" si="41"/>
        <v>18</v>
      </c>
      <c r="AF48" s="232">
        <f t="shared" si="41"/>
        <v>1312</v>
      </c>
      <c r="AG48" s="222">
        <f t="shared" ref="AG48" si="42">AG49+AG56+AG61+AG65+AG69</f>
        <v>462</v>
      </c>
      <c r="AH48" s="223">
        <f t="shared" ref="AH48" si="43">AH49+AH56+AH61+AH65+AH69</f>
        <v>0</v>
      </c>
      <c r="AI48" s="223">
        <f t="shared" ref="AI48" si="44">AI49+AI56+AI61+AI65+AI69</f>
        <v>770</v>
      </c>
      <c r="AJ48" s="224">
        <f t="shared" ref="AJ48" si="45">AJ49+AJ56+AJ61+AJ65+AJ69</f>
        <v>18</v>
      </c>
      <c r="AK48" s="232">
        <f>AK49+AK56+AK61+AK69+AK65</f>
        <v>1250</v>
      </c>
      <c r="AL48" s="222">
        <f t="shared" ref="AL48" si="46">AL49+AL56+AL61+AL65+AL69</f>
        <v>370</v>
      </c>
      <c r="AM48" s="223">
        <f t="shared" ref="AM48" si="47">AM49+AM56+AM61+AM65+AM69</f>
        <v>6</v>
      </c>
      <c r="AN48" s="223">
        <f t="shared" ref="AN48" si="48">AN49+AN56+AN61+AN65+AN69</f>
        <v>36</v>
      </c>
      <c r="AO48" s="224">
        <f t="shared" ref="AO48" si="49">AO49+AO56+AO61+AO65+AO69</f>
        <v>0</v>
      </c>
      <c r="AP48" s="226">
        <f t="shared" ref="AP48" si="50">AP49+AP56+AP61+AP65+AP69</f>
        <v>412</v>
      </c>
      <c r="AQ48" s="227">
        <f t="shared" ref="AQ48" si="51">AQ49+AQ56+AQ61+AQ65+AQ69</f>
        <v>2434</v>
      </c>
      <c r="AR48" s="220">
        <f t="shared" ref="AR48" si="52">AR49+AR56+AR61+AR65+AR69</f>
        <v>1222</v>
      </c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263"/>
      <c r="DE48" s="263"/>
      <c r="DF48" s="263"/>
      <c r="DG48" s="263"/>
      <c r="DH48" s="263"/>
      <c r="DI48" s="263"/>
      <c r="DJ48" s="263"/>
      <c r="DK48" s="263"/>
      <c r="DL48" s="263"/>
      <c r="DM48" s="263"/>
      <c r="DN48" s="263"/>
      <c r="DO48" s="263"/>
      <c r="DP48" s="263"/>
      <c r="DQ48" s="263"/>
      <c r="DR48" s="263"/>
      <c r="DS48" s="263"/>
      <c r="DT48" s="263"/>
      <c r="DU48" s="263"/>
      <c r="DV48" s="263"/>
      <c r="DW48" s="263"/>
      <c r="DX48" s="263"/>
      <c r="DY48" s="263"/>
      <c r="DZ48" s="263"/>
      <c r="EA48" s="263"/>
      <c r="EB48" s="263"/>
      <c r="EC48" s="263"/>
      <c r="ED48" s="263"/>
      <c r="EE48" s="263"/>
      <c r="EF48" s="263"/>
      <c r="EG48" s="263"/>
      <c r="EH48" s="263"/>
      <c r="EI48" s="263"/>
      <c r="EJ48" s="263"/>
      <c r="EK48" s="263"/>
      <c r="EL48" s="263"/>
      <c r="EM48" s="263"/>
      <c r="EN48" s="263"/>
      <c r="EO48" s="263"/>
      <c r="EP48" s="263"/>
      <c r="EQ48" s="263"/>
      <c r="ER48" s="263"/>
      <c r="ES48" s="263"/>
      <c r="ET48" s="263"/>
      <c r="EU48" s="263"/>
      <c r="EV48" s="263"/>
      <c r="EW48" s="263"/>
      <c r="EX48" s="263"/>
      <c r="EY48" s="263"/>
      <c r="EZ48" s="263"/>
      <c r="FA48" s="263"/>
      <c r="FB48" s="263"/>
      <c r="FC48" s="263"/>
      <c r="FD48" s="263"/>
      <c r="FE48" s="263"/>
      <c r="FF48" s="263"/>
      <c r="FG48" s="263"/>
      <c r="FH48" s="263"/>
      <c r="FI48" s="263"/>
      <c r="FJ48" s="263"/>
      <c r="FK48" s="263"/>
      <c r="FL48" s="263"/>
      <c r="FM48" s="263"/>
      <c r="FN48" s="263"/>
      <c r="FO48" s="263"/>
      <c r="FP48" s="263"/>
      <c r="FQ48" s="263"/>
      <c r="FR48" s="263"/>
      <c r="FS48" s="263"/>
      <c r="FT48" s="263"/>
      <c r="FU48" s="263"/>
      <c r="FV48" s="263"/>
      <c r="FW48" s="263"/>
      <c r="FX48" s="263"/>
      <c r="FY48" s="263"/>
      <c r="FZ48" s="263"/>
      <c r="GA48" s="263"/>
      <c r="GB48" s="263"/>
      <c r="GC48" s="263"/>
      <c r="GD48" s="263"/>
      <c r="GE48" s="263"/>
      <c r="GF48" s="263"/>
      <c r="GG48" s="263"/>
      <c r="GH48" s="263"/>
      <c r="GI48" s="263"/>
      <c r="GJ48" s="263"/>
      <c r="GK48" s="263"/>
      <c r="GL48" s="263"/>
      <c r="GM48" s="263"/>
      <c r="GN48" s="263"/>
      <c r="GO48" s="263"/>
      <c r="GP48" s="263"/>
      <c r="GQ48" s="263"/>
      <c r="GR48" s="263"/>
      <c r="GS48" s="263"/>
      <c r="GT48" s="263"/>
      <c r="GU48" s="263"/>
      <c r="GV48" s="263"/>
      <c r="GW48" s="263"/>
      <c r="GX48" s="263"/>
      <c r="GY48" s="263"/>
      <c r="GZ48" s="263"/>
      <c r="HA48" s="263"/>
      <c r="HB48" s="263"/>
      <c r="HC48" s="263"/>
      <c r="HD48" s="263"/>
      <c r="HE48" s="263"/>
      <c r="HF48" s="263"/>
      <c r="HG48" s="263"/>
      <c r="HH48" s="263"/>
      <c r="HI48" s="263"/>
      <c r="HJ48" s="263"/>
      <c r="HK48" s="263"/>
      <c r="HL48" s="263"/>
      <c r="HM48" s="263"/>
      <c r="HN48" s="263"/>
      <c r="HO48" s="263"/>
      <c r="HP48" s="263"/>
      <c r="HQ48" s="263"/>
      <c r="HR48" s="263"/>
      <c r="HS48" s="263"/>
      <c r="HT48" s="263"/>
      <c r="HU48" s="263"/>
      <c r="HV48" s="263"/>
      <c r="HW48" s="263"/>
      <c r="HX48" s="263"/>
      <c r="HY48" s="263"/>
      <c r="HZ48" s="263"/>
      <c r="IA48" s="263"/>
      <c r="IB48" s="263"/>
      <c r="IC48" s="263"/>
      <c r="ID48" s="263"/>
      <c r="IE48" s="263"/>
      <c r="IF48" s="263"/>
      <c r="IG48" s="263"/>
      <c r="IH48" s="263"/>
      <c r="II48" s="263"/>
      <c r="IJ48" s="263"/>
      <c r="IK48" s="263"/>
      <c r="IL48" s="263"/>
      <c r="IM48" s="263"/>
      <c r="IN48" s="263"/>
      <c r="IO48" s="263"/>
      <c r="IP48" s="263"/>
      <c r="IQ48" s="263"/>
      <c r="IR48" s="263"/>
      <c r="IS48" s="263"/>
      <c r="IT48" s="263"/>
      <c r="IU48" s="263"/>
      <c r="IV48" s="263"/>
      <c r="IW48" s="263"/>
      <c r="IX48" s="263"/>
      <c r="IY48" s="263"/>
      <c r="IZ48" s="263"/>
      <c r="JA48" s="263"/>
      <c r="JB48" s="263"/>
      <c r="JC48" s="263"/>
      <c r="JD48" s="263"/>
      <c r="JE48" s="263"/>
      <c r="JF48" s="263"/>
      <c r="JG48" s="263"/>
      <c r="JH48" s="263"/>
      <c r="JI48" s="263"/>
      <c r="JJ48" s="263"/>
      <c r="JK48" s="263"/>
      <c r="JL48" s="263"/>
      <c r="JM48" s="263"/>
      <c r="JN48" s="263"/>
      <c r="JO48" s="263"/>
      <c r="JP48" s="263"/>
      <c r="JQ48" s="263"/>
      <c r="JR48" s="263"/>
      <c r="JS48" s="263"/>
      <c r="JT48" s="263"/>
      <c r="JU48" s="263"/>
      <c r="JV48" s="263"/>
      <c r="JW48" s="263"/>
      <c r="JX48" s="263"/>
      <c r="JY48" s="263"/>
      <c r="JZ48" s="263"/>
      <c r="KA48" s="263"/>
      <c r="KB48" s="263"/>
      <c r="KC48" s="263"/>
      <c r="KD48" s="263"/>
      <c r="KE48" s="263"/>
      <c r="KF48" s="263"/>
      <c r="KG48" s="263"/>
      <c r="KH48" s="263"/>
      <c r="KI48" s="263"/>
      <c r="KJ48" s="263"/>
      <c r="KK48" s="263"/>
      <c r="KL48" s="263"/>
      <c r="KM48" s="263"/>
      <c r="KN48" s="263"/>
      <c r="KO48" s="263"/>
      <c r="KP48" s="263"/>
      <c r="KQ48" s="263"/>
      <c r="KR48" s="263"/>
      <c r="KS48" s="263"/>
      <c r="KT48" s="263"/>
      <c r="KU48" s="263"/>
      <c r="KV48" s="263"/>
      <c r="KW48" s="263"/>
      <c r="KX48" s="263"/>
      <c r="KY48" s="263"/>
      <c r="KZ48" s="263"/>
      <c r="LA48" s="263"/>
      <c r="LB48" s="263"/>
      <c r="LC48" s="263"/>
      <c r="LD48" s="263"/>
      <c r="LE48" s="263"/>
      <c r="LF48" s="263"/>
      <c r="LG48" s="263"/>
      <c r="LH48" s="263"/>
      <c r="LI48" s="263"/>
      <c r="LJ48" s="263"/>
      <c r="LK48" s="263"/>
      <c r="LL48" s="263"/>
      <c r="LM48" s="263"/>
      <c r="LN48" s="263"/>
      <c r="LO48" s="263"/>
      <c r="LP48" s="263"/>
      <c r="LQ48" s="263"/>
      <c r="LR48" s="263"/>
      <c r="LS48" s="263"/>
      <c r="LT48" s="263"/>
      <c r="LU48" s="263"/>
      <c r="LV48" s="263"/>
      <c r="LW48" s="263"/>
      <c r="LX48" s="263"/>
      <c r="LY48" s="263"/>
      <c r="LZ48" s="263"/>
      <c r="MA48" s="263"/>
      <c r="MB48" s="263"/>
      <c r="MC48" s="263"/>
      <c r="MD48" s="263"/>
      <c r="ME48" s="263"/>
      <c r="MF48" s="263"/>
      <c r="MG48" s="263"/>
      <c r="MH48" s="263"/>
      <c r="MI48" s="263"/>
      <c r="MJ48" s="263"/>
      <c r="MK48" s="263"/>
      <c r="ML48" s="263"/>
      <c r="MM48" s="263"/>
      <c r="MN48" s="263"/>
      <c r="MO48" s="263"/>
      <c r="MP48" s="263"/>
      <c r="MQ48" s="263"/>
      <c r="MR48" s="263"/>
      <c r="MS48" s="263"/>
      <c r="MT48" s="263"/>
      <c r="MU48" s="263"/>
      <c r="MV48" s="263"/>
      <c r="MW48" s="263"/>
      <c r="MX48" s="263"/>
      <c r="MY48" s="263"/>
      <c r="MZ48" s="263"/>
      <c r="NA48" s="263"/>
      <c r="NB48" s="263"/>
      <c r="NC48" s="263"/>
      <c r="ND48" s="263"/>
      <c r="NE48" s="263"/>
      <c r="NF48" s="263"/>
      <c r="NG48" s="263"/>
      <c r="NH48" s="263"/>
      <c r="NI48" s="263"/>
      <c r="NJ48" s="263"/>
      <c r="NK48" s="263"/>
      <c r="NL48" s="263"/>
      <c r="NM48" s="263"/>
      <c r="NN48" s="263"/>
      <c r="NO48" s="263"/>
      <c r="NP48" s="263"/>
      <c r="NQ48" s="263"/>
      <c r="NR48" s="263"/>
      <c r="NS48" s="263"/>
      <c r="NT48" s="263"/>
      <c r="NU48" s="263"/>
      <c r="NV48" s="263"/>
      <c r="NW48" s="263"/>
      <c r="NX48" s="263"/>
      <c r="NY48" s="263"/>
      <c r="NZ48" s="263"/>
      <c r="OA48" s="263"/>
      <c r="OB48" s="263"/>
      <c r="OC48" s="263"/>
      <c r="OD48" s="263"/>
      <c r="OE48" s="263"/>
      <c r="OF48" s="263"/>
      <c r="OG48" s="263"/>
      <c r="OH48" s="263"/>
      <c r="OI48" s="263"/>
      <c r="OJ48" s="263"/>
      <c r="OK48" s="263"/>
      <c r="OL48" s="263"/>
      <c r="OM48" s="263"/>
      <c r="ON48" s="263"/>
      <c r="OO48" s="263"/>
      <c r="OP48" s="263"/>
      <c r="OQ48" s="263"/>
      <c r="OR48" s="263"/>
      <c r="OS48" s="263"/>
      <c r="OT48" s="263"/>
      <c r="OU48" s="263"/>
      <c r="OV48" s="263"/>
      <c r="OW48" s="263"/>
      <c r="OX48" s="263"/>
      <c r="OY48" s="263"/>
      <c r="OZ48" s="263"/>
      <c r="PA48" s="263"/>
      <c r="PB48" s="263"/>
      <c r="PC48" s="263"/>
      <c r="PD48" s="263"/>
      <c r="PE48" s="263"/>
      <c r="PF48" s="263"/>
      <c r="PG48" s="263"/>
      <c r="PH48" s="263"/>
      <c r="PI48" s="263"/>
      <c r="PJ48" s="263"/>
      <c r="PK48" s="263"/>
      <c r="PL48" s="263"/>
      <c r="PM48" s="263"/>
      <c r="PN48" s="263"/>
      <c r="PO48" s="263"/>
      <c r="PP48" s="263"/>
      <c r="PQ48" s="263"/>
      <c r="PR48" s="263"/>
      <c r="PS48" s="263"/>
      <c r="PT48" s="263"/>
      <c r="PU48" s="263"/>
      <c r="PV48" s="263"/>
      <c r="PW48" s="263"/>
      <c r="PX48" s="263"/>
      <c r="PY48" s="263"/>
      <c r="PZ48" s="263"/>
      <c r="QA48" s="263"/>
      <c r="QB48" s="263"/>
      <c r="QC48" s="263"/>
      <c r="QD48" s="263"/>
      <c r="QE48" s="263"/>
      <c r="QF48" s="263"/>
      <c r="QG48" s="263"/>
      <c r="QH48" s="263"/>
      <c r="QI48" s="263"/>
      <c r="QJ48" s="263"/>
      <c r="QK48" s="263"/>
      <c r="QL48" s="263"/>
      <c r="QM48" s="263"/>
      <c r="QN48" s="263"/>
      <c r="QO48" s="263"/>
      <c r="QP48" s="263"/>
      <c r="QQ48" s="263"/>
      <c r="QR48" s="263"/>
      <c r="QS48" s="263"/>
      <c r="QT48" s="263"/>
      <c r="QU48" s="263"/>
      <c r="QV48" s="263"/>
      <c r="QW48" s="263"/>
      <c r="QX48" s="263"/>
      <c r="QY48" s="263"/>
      <c r="QZ48" s="263"/>
      <c r="RA48" s="263"/>
      <c r="RB48" s="263"/>
      <c r="RC48" s="263"/>
      <c r="RD48" s="263"/>
      <c r="RE48" s="263"/>
      <c r="RF48" s="263"/>
      <c r="RG48" s="263"/>
      <c r="RH48" s="263"/>
      <c r="RI48" s="263"/>
      <c r="RJ48" s="263"/>
      <c r="RK48" s="263"/>
      <c r="RL48" s="263"/>
      <c r="RM48" s="263"/>
      <c r="RN48" s="263"/>
      <c r="RO48" s="263"/>
      <c r="RP48" s="263"/>
      <c r="RQ48" s="263"/>
      <c r="RR48" s="263"/>
      <c r="RS48" s="263"/>
      <c r="RT48" s="263"/>
      <c r="RU48" s="263"/>
      <c r="RV48" s="263"/>
      <c r="RW48" s="263"/>
      <c r="RX48" s="263"/>
      <c r="RY48" s="263"/>
      <c r="RZ48" s="263"/>
      <c r="SA48" s="263"/>
      <c r="SB48" s="263"/>
      <c r="SC48" s="263"/>
      <c r="SD48" s="263"/>
      <c r="SE48" s="263"/>
      <c r="SF48" s="263"/>
      <c r="SG48" s="263"/>
      <c r="SH48" s="263"/>
      <c r="SI48" s="263"/>
      <c r="SJ48" s="263"/>
      <c r="SK48" s="263"/>
      <c r="SL48" s="263"/>
      <c r="SM48" s="263"/>
      <c r="SN48" s="263"/>
      <c r="SO48" s="263"/>
      <c r="SP48" s="263"/>
      <c r="SQ48" s="263"/>
      <c r="SR48" s="263"/>
      <c r="SS48" s="263"/>
      <c r="ST48" s="263"/>
      <c r="SU48" s="263"/>
      <c r="SV48" s="263"/>
      <c r="SW48" s="263"/>
      <c r="SX48" s="263"/>
      <c r="SY48" s="263"/>
      <c r="SZ48" s="263"/>
      <c r="TA48" s="263"/>
      <c r="TB48" s="263"/>
      <c r="TC48" s="263"/>
      <c r="TD48" s="263"/>
      <c r="TE48" s="263"/>
      <c r="TF48" s="263"/>
      <c r="TG48" s="263"/>
      <c r="TH48" s="263"/>
      <c r="TI48" s="263"/>
      <c r="TJ48" s="263"/>
      <c r="TK48" s="263"/>
      <c r="TL48" s="263"/>
      <c r="TM48" s="263"/>
      <c r="TN48" s="263"/>
      <c r="TO48" s="263"/>
      <c r="TP48" s="263"/>
      <c r="TQ48" s="263"/>
      <c r="TR48" s="263"/>
      <c r="TS48" s="263"/>
      <c r="TT48" s="263"/>
      <c r="TU48" s="263"/>
      <c r="TV48" s="263"/>
      <c r="TW48" s="263"/>
      <c r="TX48" s="263"/>
      <c r="TY48" s="263"/>
      <c r="TZ48" s="263"/>
      <c r="UA48" s="263"/>
      <c r="UB48" s="263"/>
      <c r="UC48" s="263"/>
      <c r="UD48" s="263"/>
      <c r="UE48" s="263"/>
      <c r="UF48" s="263"/>
      <c r="UG48" s="263"/>
      <c r="UH48" s="263"/>
      <c r="UI48" s="263"/>
      <c r="UJ48" s="263"/>
      <c r="UK48" s="263"/>
      <c r="UL48" s="263"/>
      <c r="UM48" s="263"/>
      <c r="UN48" s="263"/>
      <c r="UO48" s="263"/>
      <c r="UP48" s="263"/>
      <c r="UQ48" s="263"/>
      <c r="UR48" s="263"/>
      <c r="US48" s="263"/>
      <c r="UT48" s="263"/>
      <c r="UU48" s="263"/>
      <c r="UV48" s="263"/>
      <c r="UW48" s="263"/>
      <c r="UX48" s="263"/>
      <c r="UY48" s="263"/>
      <c r="UZ48" s="263"/>
      <c r="VA48" s="263"/>
      <c r="VB48" s="263"/>
      <c r="VC48" s="263"/>
      <c r="VD48" s="263"/>
      <c r="VE48" s="263"/>
      <c r="VF48" s="263"/>
      <c r="VG48" s="263"/>
      <c r="VH48" s="263"/>
      <c r="VI48" s="263"/>
      <c r="VJ48" s="263"/>
      <c r="VK48" s="263"/>
      <c r="VL48" s="263"/>
      <c r="VM48" s="263"/>
      <c r="VN48" s="263"/>
      <c r="VO48" s="263"/>
      <c r="VP48" s="263"/>
      <c r="VQ48" s="263"/>
      <c r="VR48" s="263"/>
      <c r="VS48" s="263"/>
      <c r="VT48" s="263"/>
      <c r="VU48" s="263"/>
      <c r="VV48" s="263"/>
      <c r="VW48" s="263"/>
      <c r="VX48" s="263"/>
      <c r="VY48" s="263"/>
      <c r="VZ48" s="263"/>
      <c r="WA48" s="263"/>
      <c r="WB48" s="263"/>
      <c r="WC48" s="263"/>
      <c r="WD48" s="263"/>
      <c r="WE48" s="263"/>
      <c r="WF48" s="263"/>
      <c r="WG48" s="263"/>
      <c r="WH48" s="263"/>
      <c r="WI48" s="263"/>
      <c r="WJ48" s="263"/>
      <c r="WK48" s="263"/>
      <c r="WL48" s="263"/>
      <c r="WM48" s="263"/>
      <c r="WN48" s="263"/>
      <c r="WO48" s="263"/>
      <c r="WP48" s="263"/>
      <c r="WQ48" s="263"/>
      <c r="WR48" s="263"/>
      <c r="WS48" s="263"/>
      <c r="WT48" s="263"/>
      <c r="WU48" s="263"/>
      <c r="WV48" s="263"/>
      <c r="WW48" s="263"/>
      <c r="WX48" s="263"/>
      <c r="WY48" s="263"/>
      <c r="WZ48" s="263"/>
      <c r="XA48" s="263"/>
      <c r="XB48" s="263"/>
      <c r="XC48" s="263"/>
      <c r="XD48" s="263"/>
      <c r="XE48" s="263"/>
      <c r="XF48" s="263"/>
      <c r="XG48" s="263"/>
      <c r="XH48" s="263"/>
      <c r="XI48" s="263"/>
      <c r="XJ48" s="263"/>
      <c r="XK48" s="263"/>
      <c r="XL48" s="263"/>
      <c r="XM48" s="263"/>
      <c r="XN48" s="263"/>
      <c r="XO48" s="263"/>
      <c r="XP48" s="263"/>
      <c r="XQ48" s="263"/>
      <c r="XR48" s="263"/>
      <c r="XS48" s="263"/>
      <c r="XT48" s="263"/>
      <c r="XU48" s="263"/>
      <c r="XV48" s="263"/>
      <c r="XW48" s="263"/>
      <c r="XX48" s="263"/>
      <c r="XY48" s="263"/>
      <c r="XZ48" s="263"/>
      <c r="YA48" s="263"/>
      <c r="YB48" s="263"/>
      <c r="YC48" s="263"/>
      <c r="YD48" s="263"/>
      <c r="YE48" s="263"/>
      <c r="YF48" s="263"/>
      <c r="YG48" s="263"/>
      <c r="YH48" s="263"/>
      <c r="YI48" s="263"/>
      <c r="YJ48" s="263"/>
      <c r="YK48" s="263"/>
      <c r="YL48" s="263"/>
      <c r="YM48" s="263"/>
      <c r="YN48" s="263"/>
      <c r="YO48" s="263"/>
      <c r="YP48" s="263"/>
      <c r="YQ48" s="263"/>
      <c r="YR48" s="263"/>
      <c r="YS48" s="263"/>
      <c r="YT48" s="263"/>
      <c r="YU48" s="263"/>
      <c r="YV48" s="263"/>
      <c r="YW48" s="263"/>
      <c r="YX48" s="263"/>
      <c r="YY48" s="263"/>
      <c r="YZ48" s="263"/>
      <c r="ZA48" s="263"/>
      <c r="ZB48" s="263"/>
      <c r="ZC48" s="263"/>
      <c r="ZD48" s="263"/>
      <c r="ZE48" s="263"/>
      <c r="ZF48" s="263"/>
      <c r="ZG48" s="263"/>
      <c r="ZH48" s="263"/>
    </row>
    <row r="49" spans="1:684" s="259" customFormat="1" ht="47.25">
      <c r="A49" s="367" t="s">
        <v>15</v>
      </c>
      <c r="B49" s="368" t="s">
        <v>178</v>
      </c>
      <c r="C49" s="369" t="s">
        <v>237</v>
      </c>
      <c r="D49" s="150" t="s">
        <v>197</v>
      </c>
      <c r="E49" s="150" t="s">
        <v>198</v>
      </c>
      <c r="F49" s="150" t="s">
        <v>199</v>
      </c>
      <c r="G49" s="192">
        <v>4</v>
      </c>
      <c r="H49" s="190">
        <f>H50+H51+H52+H53+H54+H55</f>
        <v>2034</v>
      </c>
      <c r="I49" s="191">
        <f t="shared" ref="I49:AJ49" si="53">I50+I51+I52+I53+I54+I55</f>
        <v>30</v>
      </c>
      <c r="J49" s="115">
        <f t="shared" si="53"/>
        <v>2004</v>
      </c>
      <c r="K49" s="115">
        <f t="shared" si="53"/>
        <v>0</v>
      </c>
      <c r="L49" s="115">
        <f t="shared" si="53"/>
        <v>114</v>
      </c>
      <c r="M49" s="115">
        <f t="shared" si="53"/>
        <v>0</v>
      </c>
      <c r="N49" s="115">
        <f t="shared" si="53"/>
        <v>50</v>
      </c>
      <c r="O49" s="115">
        <f t="shared" si="53"/>
        <v>10</v>
      </c>
      <c r="P49" s="115">
        <f t="shared" si="53"/>
        <v>30</v>
      </c>
      <c r="Q49" s="115">
        <f t="shared" si="53"/>
        <v>0</v>
      </c>
      <c r="R49" s="115">
        <f t="shared" si="53"/>
        <v>0</v>
      </c>
      <c r="S49" s="115">
        <f t="shared" si="53"/>
        <v>0</v>
      </c>
      <c r="T49" s="115">
        <f t="shared" si="53"/>
        <v>0</v>
      </c>
      <c r="U49" s="192">
        <f t="shared" si="53"/>
        <v>0</v>
      </c>
      <c r="V49" s="190">
        <f t="shared" si="53"/>
        <v>0</v>
      </c>
      <c r="W49" s="191">
        <f t="shared" si="53"/>
        <v>96</v>
      </c>
      <c r="X49" s="115">
        <f t="shared" si="53"/>
        <v>0</v>
      </c>
      <c r="Y49" s="115">
        <f t="shared" si="53"/>
        <v>122</v>
      </c>
      <c r="Z49" s="192">
        <f t="shared" si="53"/>
        <v>0</v>
      </c>
      <c r="AA49" s="190">
        <f t="shared" si="53"/>
        <v>218</v>
      </c>
      <c r="AB49" s="191">
        <f t="shared" si="53"/>
        <v>208</v>
      </c>
      <c r="AC49" s="115">
        <f t="shared" si="53"/>
        <v>6</v>
      </c>
      <c r="AD49" s="115">
        <f t="shared" si="53"/>
        <v>516</v>
      </c>
      <c r="AE49" s="192">
        <f t="shared" si="53"/>
        <v>6</v>
      </c>
      <c r="AF49" s="190">
        <f t="shared" si="53"/>
        <v>736</v>
      </c>
      <c r="AG49" s="191">
        <f t="shared" si="53"/>
        <v>328</v>
      </c>
      <c r="AH49" s="115">
        <f t="shared" si="53"/>
        <v>0</v>
      </c>
      <c r="AI49" s="115">
        <f t="shared" si="53"/>
        <v>572</v>
      </c>
      <c r="AJ49" s="192">
        <f t="shared" si="53"/>
        <v>18</v>
      </c>
      <c r="AK49" s="190">
        <f>AK50+AK51+AK52+AK53+AK54+AK55</f>
        <v>918</v>
      </c>
      <c r="AL49" s="191">
        <f t="shared" ref="AL49:AR49" si="54">AL50++AL51+AL52+AL53+AL54+AL55</f>
        <v>162</v>
      </c>
      <c r="AM49" s="115">
        <f t="shared" si="54"/>
        <v>0</v>
      </c>
      <c r="AN49" s="115">
        <f t="shared" si="54"/>
        <v>0</v>
      </c>
      <c r="AO49" s="192">
        <f t="shared" si="54"/>
        <v>0</v>
      </c>
      <c r="AP49" s="190">
        <f t="shared" si="54"/>
        <v>162</v>
      </c>
      <c r="AQ49" s="193">
        <f t="shared" si="54"/>
        <v>1210</v>
      </c>
      <c r="AR49" s="194">
        <f t="shared" si="54"/>
        <v>824</v>
      </c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3"/>
      <c r="BL49" s="263"/>
      <c r="BM49" s="263"/>
      <c r="BN49" s="263"/>
      <c r="BO49" s="263"/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  <c r="DN49" s="263"/>
      <c r="DO49" s="263"/>
      <c r="DP49" s="263"/>
      <c r="DQ49" s="263"/>
      <c r="DR49" s="263"/>
      <c r="DS49" s="263"/>
      <c r="DT49" s="263"/>
      <c r="DU49" s="263"/>
      <c r="DV49" s="263"/>
      <c r="DW49" s="263"/>
      <c r="DX49" s="263"/>
      <c r="DY49" s="263"/>
      <c r="DZ49" s="263"/>
      <c r="EA49" s="263"/>
      <c r="EB49" s="263"/>
      <c r="EC49" s="263"/>
      <c r="ED49" s="263"/>
      <c r="EE49" s="263"/>
      <c r="EF49" s="263"/>
      <c r="EG49" s="263"/>
      <c r="EH49" s="263"/>
      <c r="EI49" s="263"/>
      <c r="EJ49" s="263"/>
      <c r="EK49" s="263"/>
      <c r="EL49" s="263"/>
      <c r="EM49" s="263"/>
      <c r="EN49" s="263"/>
      <c r="EO49" s="263"/>
      <c r="EP49" s="263"/>
      <c r="EQ49" s="263"/>
      <c r="ER49" s="263"/>
      <c r="ES49" s="263"/>
      <c r="ET49" s="263"/>
      <c r="EU49" s="263"/>
      <c r="EV49" s="263"/>
      <c r="EW49" s="263"/>
      <c r="EX49" s="263"/>
      <c r="EY49" s="263"/>
      <c r="EZ49" s="263"/>
      <c r="FA49" s="263"/>
      <c r="FB49" s="263"/>
      <c r="FC49" s="263"/>
      <c r="FD49" s="263"/>
      <c r="FE49" s="263"/>
      <c r="FF49" s="263"/>
      <c r="FG49" s="263"/>
      <c r="FH49" s="263"/>
      <c r="FI49" s="263"/>
      <c r="FJ49" s="263"/>
      <c r="FK49" s="263"/>
      <c r="FL49" s="263"/>
      <c r="FM49" s="263"/>
      <c r="FN49" s="263"/>
      <c r="FO49" s="263"/>
      <c r="FP49" s="263"/>
      <c r="FQ49" s="263"/>
      <c r="FR49" s="263"/>
      <c r="FS49" s="263"/>
      <c r="FT49" s="263"/>
      <c r="FU49" s="263"/>
      <c r="FV49" s="263"/>
      <c r="FW49" s="263"/>
      <c r="FX49" s="263"/>
      <c r="FY49" s="263"/>
      <c r="FZ49" s="263"/>
      <c r="GA49" s="263"/>
      <c r="GB49" s="263"/>
      <c r="GC49" s="263"/>
      <c r="GD49" s="263"/>
      <c r="GE49" s="263"/>
      <c r="GF49" s="263"/>
      <c r="GG49" s="263"/>
      <c r="GH49" s="263"/>
      <c r="GI49" s="263"/>
      <c r="GJ49" s="263"/>
      <c r="GK49" s="263"/>
      <c r="GL49" s="263"/>
      <c r="GM49" s="263"/>
      <c r="GN49" s="263"/>
      <c r="GO49" s="263"/>
      <c r="GP49" s="263"/>
      <c r="GQ49" s="263"/>
      <c r="GR49" s="263"/>
      <c r="GS49" s="263"/>
      <c r="GT49" s="263"/>
      <c r="GU49" s="263"/>
      <c r="GV49" s="263"/>
      <c r="GW49" s="263"/>
      <c r="GX49" s="263"/>
      <c r="GY49" s="263"/>
      <c r="GZ49" s="263"/>
      <c r="HA49" s="263"/>
      <c r="HB49" s="263"/>
      <c r="HC49" s="263"/>
      <c r="HD49" s="263"/>
      <c r="HE49" s="263"/>
      <c r="HF49" s="263"/>
      <c r="HG49" s="263"/>
      <c r="HH49" s="263"/>
      <c r="HI49" s="263"/>
      <c r="HJ49" s="263"/>
      <c r="HK49" s="263"/>
      <c r="HL49" s="263"/>
      <c r="HM49" s="263"/>
      <c r="HN49" s="263"/>
      <c r="HO49" s="263"/>
      <c r="HP49" s="263"/>
      <c r="HQ49" s="263"/>
      <c r="HR49" s="263"/>
      <c r="HS49" s="263"/>
      <c r="HT49" s="263"/>
      <c r="HU49" s="263"/>
      <c r="HV49" s="263"/>
      <c r="HW49" s="263"/>
      <c r="HX49" s="263"/>
      <c r="HY49" s="263"/>
      <c r="HZ49" s="263"/>
      <c r="IA49" s="263"/>
      <c r="IB49" s="263"/>
      <c r="IC49" s="263"/>
      <c r="ID49" s="263"/>
      <c r="IE49" s="263"/>
      <c r="IF49" s="263"/>
      <c r="IG49" s="263"/>
      <c r="IH49" s="263"/>
      <c r="II49" s="263"/>
      <c r="IJ49" s="263"/>
      <c r="IK49" s="263"/>
      <c r="IL49" s="263"/>
      <c r="IM49" s="263"/>
      <c r="IN49" s="263"/>
      <c r="IO49" s="263"/>
      <c r="IP49" s="263"/>
      <c r="IQ49" s="263"/>
      <c r="IR49" s="263"/>
      <c r="IS49" s="263"/>
      <c r="IT49" s="263"/>
      <c r="IU49" s="263"/>
      <c r="IV49" s="263"/>
      <c r="IW49" s="263"/>
      <c r="IX49" s="263"/>
      <c r="IY49" s="263"/>
      <c r="IZ49" s="263"/>
      <c r="JA49" s="263"/>
      <c r="JB49" s="263"/>
      <c r="JC49" s="263"/>
      <c r="JD49" s="263"/>
      <c r="JE49" s="263"/>
      <c r="JF49" s="263"/>
      <c r="JG49" s="263"/>
      <c r="JH49" s="263"/>
      <c r="JI49" s="263"/>
      <c r="JJ49" s="263"/>
      <c r="JK49" s="263"/>
      <c r="JL49" s="263"/>
      <c r="JM49" s="263"/>
      <c r="JN49" s="263"/>
      <c r="JO49" s="263"/>
      <c r="JP49" s="263"/>
      <c r="JQ49" s="263"/>
      <c r="JR49" s="263"/>
      <c r="JS49" s="263"/>
      <c r="JT49" s="263"/>
      <c r="JU49" s="263"/>
      <c r="JV49" s="263"/>
      <c r="JW49" s="263"/>
      <c r="JX49" s="263"/>
      <c r="JY49" s="263"/>
      <c r="JZ49" s="263"/>
      <c r="KA49" s="263"/>
      <c r="KB49" s="263"/>
      <c r="KC49" s="263"/>
      <c r="KD49" s="263"/>
      <c r="KE49" s="263"/>
      <c r="KF49" s="263"/>
      <c r="KG49" s="263"/>
      <c r="KH49" s="263"/>
      <c r="KI49" s="263"/>
      <c r="KJ49" s="263"/>
      <c r="KK49" s="263"/>
      <c r="KL49" s="263"/>
      <c r="KM49" s="263"/>
      <c r="KN49" s="263"/>
      <c r="KO49" s="263"/>
      <c r="KP49" s="263"/>
      <c r="KQ49" s="263"/>
      <c r="KR49" s="263"/>
      <c r="KS49" s="263"/>
      <c r="KT49" s="263"/>
      <c r="KU49" s="263"/>
      <c r="KV49" s="263"/>
      <c r="KW49" s="263"/>
      <c r="KX49" s="263"/>
      <c r="KY49" s="263"/>
      <c r="KZ49" s="263"/>
      <c r="LA49" s="263"/>
      <c r="LB49" s="263"/>
      <c r="LC49" s="263"/>
      <c r="LD49" s="263"/>
      <c r="LE49" s="263"/>
      <c r="LF49" s="263"/>
      <c r="LG49" s="263"/>
      <c r="LH49" s="263"/>
      <c r="LI49" s="263"/>
      <c r="LJ49" s="263"/>
      <c r="LK49" s="263"/>
      <c r="LL49" s="263"/>
      <c r="LM49" s="263"/>
      <c r="LN49" s="263"/>
      <c r="LO49" s="263"/>
      <c r="LP49" s="263"/>
      <c r="LQ49" s="263"/>
      <c r="LR49" s="263"/>
      <c r="LS49" s="263"/>
      <c r="LT49" s="263"/>
      <c r="LU49" s="263"/>
      <c r="LV49" s="263"/>
      <c r="LW49" s="263"/>
      <c r="LX49" s="263"/>
      <c r="LY49" s="263"/>
      <c r="LZ49" s="263"/>
      <c r="MA49" s="263"/>
      <c r="MB49" s="263"/>
      <c r="MC49" s="263"/>
      <c r="MD49" s="263"/>
      <c r="ME49" s="263"/>
      <c r="MF49" s="263"/>
      <c r="MG49" s="263"/>
      <c r="MH49" s="263"/>
      <c r="MI49" s="263"/>
      <c r="MJ49" s="263"/>
      <c r="MK49" s="263"/>
      <c r="ML49" s="263"/>
      <c r="MM49" s="263"/>
      <c r="MN49" s="263"/>
      <c r="MO49" s="263"/>
      <c r="MP49" s="263"/>
      <c r="MQ49" s="263"/>
      <c r="MR49" s="263"/>
      <c r="MS49" s="263"/>
      <c r="MT49" s="263"/>
      <c r="MU49" s="263"/>
      <c r="MV49" s="263"/>
      <c r="MW49" s="263"/>
      <c r="MX49" s="263"/>
      <c r="MY49" s="263"/>
      <c r="MZ49" s="263"/>
      <c r="NA49" s="263"/>
      <c r="NB49" s="263"/>
      <c r="NC49" s="263"/>
      <c r="ND49" s="263"/>
      <c r="NE49" s="263"/>
      <c r="NF49" s="263"/>
      <c r="NG49" s="263"/>
      <c r="NH49" s="263"/>
      <c r="NI49" s="263"/>
      <c r="NJ49" s="263"/>
      <c r="NK49" s="263"/>
      <c r="NL49" s="263"/>
      <c r="NM49" s="263"/>
      <c r="NN49" s="263"/>
      <c r="NO49" s="263"/>
      <c r="NP49" s="263"/>
      <c r="NQ49" s="263"/>
      <c r="NR49" s="263"/>
      <c r="NS49" s="263"/>
      <c r="NT49" s="263"/>
      <c r="NU49" s="263"/>
      <c r="NV49" s="263"/>
      <c r="NW49" s="263"/>
      <c r="NX49" s="263"/>
      <c r="NY49" s="263"/>
      <c r="NZ49" s="263"/>
      <c r="OA49" s="263"/>
      <c r="OB49" s="263"/>
      <c r="OC49" s="263"/>
      <c r="OD49" s="263"/>
      <c r="OE49" s="263"/>
      <c r="OF49" s="263"/>
      <c r="OG49" s="263"/>
      <c r="OH49" s="263"/>
      <c r="OI49" s="263"/>
      <c r="OJ49" s="263"/>
      <c r="OK49" s="263"/>
      <c r="OL49" s="263"/>
      <c r="OM49" s="263"/>
      <c r="ON49" s="263"/>
      <c r="OO49" s="263"/>
      <c r="OP49" s="263"/>
      <c r="OQ49" s="263"/>
      <c r="OR49" s="263"/>
      <c r="OS49" s="263"/>
      <c r="OT49" s="263"/>
      <c r="OU49" s="263"/>
      <c r="OV49" s="263"/>
      <c r="OW49" s="263"/>
      <c r="OX49" s="263"/>
      <c r="OY49" s="263"/>
      <c r="OZ49" s="263"/>
      <c r="PA49" s="263"/>
      <c r="PB49" s="263"/>
      <c r="PC49" s="263"/>
      <c r="PD49" s="263"/>
      <c r="PE49" s="263"/>
      <c r="PF49" s="263"/>
      <c r="PG49" s="263"/>
      <c r="PH49" s="263"/>
      <c r="PI49" s="263"/>
      <c r="PJ49" s="263"/>
      <c r="PK49" s="263"/>
      <c r="PL49" s="263"/>
      <c r="PM49" s="263"/>
      <c r="PN49" s="263"/>
      <c r="PO49" s="263"/>
      <c r="PP49" s="263"/>
      <c r="PQ49" s="263"/>
      <c r="PR49" s="263"/>
      <c r="PS49" s="263"/>
      <c r="PT49" s="263"/>
      <c r="PU49" s="263"/>
      <c r="PV49" s="263"/>
      <c r="PW49" s="263"/>
      <c r="PX49" s="263"/>
      <c r="PY49" s="263"/>
      <c r="PZ49" s="263"/>
      <c r="QA49" s="263"/>
      <c r="QB49" s="263"/>
      <c r="QC49" s="263"/>
      <c r="QD49" s="263"/>
      <c r="QE49" s="263"/>
      <c r="QF49" s="263"/>
      <c r="QG49" s="263"/>
      <c r="QH49" s="263"/>
      <c r="QI49" s="263"/>
      <c r="QJ49" s="263"/>
      <c r="QK49" s="263"/>
      <c r="QL49" s="263"/>
      <c r="QM49" s="263"/>
      <c r="QN49" s="263"/>
      <c r="QO49" s="263"/>
      <c r="QP49" s="263"/>
      <c r="QQ49" s="263"/>
      <c r="QR49" s="263"/>
      <c r="QS49" s="263"/>
      <c r="QT49" s="263"/>
      <c r="QU49" s="263"/>
      <c r="QV49" s="263"/>
      <c r="QW49" s="263"/>
      <c r="QX49" s="263"/>
      <c r="QY49" s="263"/>
      <c r="QZ49" s="263"/>
      <c r="RA49" s="263"/>
      <c r="RB49" s="263"/>
      <c r="RC49" s="263"/>
      <c r="RD49" s="263"/>
      <c r="RE49" s="263"/>
      <c r="RF49" s="263"/>
      <c r="RG49" s="263"/>
      <c r="RH49" s="263"/>
      <c r="RI49" s="263"/>
      <c r="RJ49" s="263"/>
      <c r="RK49" s="263"/>
      <c r="RL49" s="263"/>
      <c r="RM49" s="263"/>
      <c r="RN49" s="263"/>
      <c r="RO49" s="263"/>
      <c r="RP49" s="263"/>
      <c r="RQ49" s="263"/>
      <c r="RR49" s="263"/>
      <c r="RS49" s="263"/>
      <c r="RT49" s="263"/>
      <c r="RU49" s="263"/>
      <c r="RV49" s="263"/>
      <c r="RW49" s="263"/>
      <c r="RX49" s="263"/>
      <c r="RY49" s="263"/>
      <c r="RZ49" s="263"/>
      <c r="SA49" s="263"/>
      <c r="SB49" s="263"/>
      <c r="SC49" s="263"/>
      <c r="SD49" s="263"/>
      <c r="SE49" s="263"/>
      <c r="SF49" s="263"/>
      <c r="SG49" s="263"/>
      <c r="SH49" s="263"/>
      <c r="SI49" s="263"/>
      <c r="SJ49" s="263"/>
      <c r="SK49" s="263"/>
      <c r="SL49" s="263"/>
      <c r="SM49" s="263"/>
      <c r="SN49" s="263"/>
      <c r="SO49" s="263"/>
      <c r="SP49" s="263"/>
      <c r="SQ49" s="263"/>
      <c r="SR49" s="263"/>
      <c r="SS49" s="263"/>
      <c r="ST49" s="263"/>
      <c r="SU49" s="263"/>
      <c r="SV49" s="263"/>
      <c r="SW49" s="263"/>
      <c r="SX49" s="263"/>
      <c r="SY49" s="263"/>
      <c r="SZ49" s="263"/>
      <c r="TA49" s="263"/>
      <c r="TB49" s="263"/>
      <c r="TC49" s="263"/>
      <c r="TD49" s="263"/>
      <c r="TE49" s="263"/>
      <c r="TF49" s="263"/>
      <c r="TG49" s="263"/>
      <c r="TH49" s="263"/>
      <c r="TI49" s="263"/>
      <c r="TJ49" s="263"/>
      <c r="TK49" s="263"/>
      <c r="TL49" s="263"/>
      <c r="TM49" s="263"/>
      <c r="TN49" s="263"/>
      <c r="TO49" s="263"/>
      <c r="TP49" s="263"/>
      <c r="TQ49" s="263"/>
      <c r="TR49" s="263"/>
      <c r="TS49" s="263"/>
      <c r="TT49" s="263"/>
      <c r="TU49" s="263"/>
      <c r="TV49" s="263"/>
      <c r="TW49" s="263"/>
      <c r="TX49" s="263"/>
      <c r="TY49" s="263"/>
      <c r="TZ49" s="263"/>
      <c r="UA49" s="263"/>
      <c r="UB49" s="263"/>
      <c r="UC49" s="263"/>
      <c r="UD49" s="263"/>
      <c r="UE49" s="263"/>
      <c r="UF49" s="263"/>
      <c r="UG49" s="263"/>
      <c r="UH49" s="263"/>
      <c r="UI49" s="263"/>
      <c r="UJ49" s="263"/>
      <c r="UK49" s="263"/>
      <c r="UL49" s="263"/>
      <c r="UM49" s="263"/>
      <c r="UN49" s="263"/>
      <c r="UO49" s="263"/>
      <c r="UP49" s="263"/>
      <c r="UQ49" s="263"/>
      <c r="UR49" s="263"/>
      <c r="US49" s="263"/>
      <c r="UT49" s="263"/>
      <c r="UU49" s="263"/>
      <c r="UV49" s="263"/>
      <c r="UW49" s="263"/>
      <c r="UX49" s="263"/>
      <c r="UY49" s="263"/>
      <c r="UZ49" s="263"/>
      <c r="VA49" s="263"/>
      <c r="VB49" s="263"/>
      <c r="VC49" s="263"/>
      <c r="VD49" s="263"/>
      <c r="VE49" s="263"/>
      <c r="VF49" s="263"/>
      <c r="VG49" s="263"/>
      <c r="VH49" s="263"/>
      <c r="VI49" s="263"/>
      <c r="VJ49" s="263"/>
      <c r="VK49" s="263"/>
      <c r="VL49" s="263"/>
      <c r="VM49" s="263"/>
      <c r="VN49" s="263"/>
      <c r="VO49" s="263"/>
      <c r="VP49" s="263"/>
      <c r="VQ49" s="263"/>
      <c r="VR49" s="263"/>
      <c r="VS49" s="263"/>
      <c r="VT49" s="263"/>
      <c r="VU49" s="263"/>
      <c r="VV49" s="263"/>
      <c r="VW49" s="263"/>
      <c r="VX49" s="263"/>
      <c r="VY49" s="263"/>
      <c r="VZ49" s="263"/>
      <c r="WA49" s="263"/>
      <c r="WB49" s="263"/>
      <c r="WC49" s="263"/>
      <c r="WD49" s="263"/>
      <c r="WE49" s="263"/>
      <c r="WF49" s="263"/>
      <c r="WG49" s="263"/>
      <c r="WH49" s="263"/>
      <c r="WI49" s="263"/>
      <c r="WJ49" s="263"/>
      <c r="WK49" s="263"/>
      <c r="WL49" s="263"/>
      <c r="WM49" s="263"/>
      <c r="WN49" s="263"/>
      <c r="WO49" s="263"/>
      <c r="WP49" s="263"/>
      <c r="WQ49" s="263"/>
      <c r="WR49" s="263"/>
      <c r="WS49" s="263"/>
      <c r="WT49" s="263"/>
      <c r="WU49" s="263"/>
      <c r="WV49" s="263"/>
      <c r="WW49" s="263"/>
      <c r="WX49" s="263"/>
      <c r="WY49" s="263"/>
      <c r="WZ49" s="263"/>
      <c r="XA49" s="263"/>
      <c r="XB49" s="263"/>
      <c r="XC49" s="263"/>
      <c r="XD49" s="263"/>
      <c r="XE49" s="263"/>
      <c r="XF49" s="263"/>
      <c r="XG49" s="263"/>
      <c r="XH49" s="263"/>
      <c r="XI49" s="263"/>
      <c r="XJ49" s="263"/>
      <c r="XK49" s="263"/>
      <c r="XL49" s="263"/>
      <c r="XM49" s="263"/>
      <c r="XN49" s="263"/>
      <c r="XO49" s="263"/>
      <c r="XP49" s="263"/>
      <c r="XQ49" s="263"/>
      <c r="XR49" s="263"/>
      <c r="XS49" s="263"/>
      <c r="XT49" s="263"/>
      <c r="XU49" s="263"/>
      <c r="XV49" s="263"/>
      <c r="XW49" s="263"/>
      <c r="XX49" s="263"/>
      <c r="XY49" s="263"/>
      <c r="XZ49" s="263"/>
      <c r="YA49" s="263"/>
      <c r="YB49" s="263"/>
      <c r="YC49" s="263"/>
      <c r="YD49" s="263"/>
      <c r="YE49" s="263"/>
      <c r="YF49" s="263"/>
      <c r="YG49" s="263"/>
      <c r="YH49" s="263"/>
      <c r="YI49" s="263"/>
      <c r="YJ49" s="263"/>
      <c r="YK49" s="263"/>
      <c r="YL49" s="263"/>
      <c r="YM49" s="263"/>
      <c r="YN49" s="263"/>
      <c r="YO49" s="263"/>
      <c r="YP49" s="263"/>
      <c r="YQ49" s="263"/>
      <c r="YR49" s="263"/>
      <c r="YS49" s="263"/>
      <c r="YT49" s="263"/>
      <c r="YU49" s="263"/>
      <c r="YV49" s="263"/>
      <c r="YW49" s="263"/>
      <c r="YX49" s="263"/>
      <c r="YY49" s="263"/>
      <c r="YZ49" s="263"/>
      <c r="ZA49" s="263"/>
      <c r="ZB49" s="263"/>
      <c r="ZC49" s="263"/>
      <c r="ZD49" s="263"/>
      <c r="ZE49" s="263"/>
      <c r="ZF49" s="263"/>
      <c r="ZG49" s="263"/>
      <c r="ZH49" s="263"/>
    </row>
    <row r="50" spans="1:684" s="259" customFormat="1" ht="31.5">
      <c r="A50" s="174" t="s">
        <v>16</v>
      </c>
      <c r="B50" s="347" t="s">
        <v>59</v>
      </c>
      <c r="C50" s="78"/>
      <c r="D50" s="75"/>
      <c r="E50" s="144" t="s">
        <v>251</v>
      </c>
      <c r="F50" s="76">
        <v>5</v>
      </c>
      <c r="G50" s="160" t="s">
        <v>270</v>
      </c>
      <c r="H50" s="84">
        <f t="shared" ref="H50:H54" si="55">I50+J50</f>
        <v>296</v>
      </c>
      <c r="I50" s="78">
        <v>12</v>
      </c>
      <c r="J50" s="79">
        <v>284</v>
      </c>
      <c r="K50" s="76"/>
      <c r="L50" s="76">
        <v>30</v>
      </c>
      <c r="M50" s="76"/>
      <c r="N50" s="76">
        <v>30</v>
      </c>
      <c r="O50" s="76">
        <v>4</v>
      </c>
      <c r="P50" s="76">
        <v>12</v>
      </c>
      <c r="Q50" s="76"/>
      <c r="R50" s="76"/>
      <c r="S50" s="76"/>
      <c r="T50" s="76"/>
      <c r="U50" s="76"/>
      <c r="V50" s="77">
        <f t="shared" si="26"/>
        <v>0</v>
      </c>
      <c r="W50" s="78">
        <v>96</v>
      </c>
      <c r="X50" s="78">
        <v>0</v>
      </c>
      <c r="Y50" s="75">
        <v>36</v>
      </c>
      <c r="Z50" s="76">
        <v>0</v>
      </c>
      <c r="AA50" s="77">
        <f>Z50+Y50+X50+W50</f>
        <v>132</v>
      </c>
      <c r="AB50" s="78">
        <v>60</v>
      </c>
      <c r="AC50" s="78">
        <v>6</v>
      </c>
      <c r="AD50" s="75">
        <v>32</v>
      </c>
      <c r="AE50" s="76">
        <v>0</v>
      </c>
      <c r="AF50" s="77">
        <f t="shared" ref="AF50:AF55" si="56">AE50+AD50+AC50+AB50</f>
        <v>98</v>
      </c>
      <c r="AG50" s="78">
        <v>24</v>
      </c>
      <c r="AH50" s="75"/>
      <c r="AI50" s="75">
        <v>36</v>
      </c>
      <c r="AJ50" s="82">
        <v>6</v>
      </c>
      <c r="AK50" s="77">
        <f>SUM(AG50:AJ50)</f>
        <v>66</v>
      </c>
      <c r="AL50" s="83">
        <v>0</v>
      </c>
      <c r="AM50" s="10">
        <v>0</v>
      </c>
      <c r="AN50" s="10">
        <v>0</v>
      </c>
      <c r="AO50" s="85">
        <v>0</v>
      </c>
      <c r="AP50" s="77">
        <f>AO50+AN50+AM50+AL50</f>
        <v>0</v>
      </c>
      <c r="AQ50" s="86">
        <v>112</v>
      </c>
      <c r="AR50" s="87">
        <v>184</v>
      </c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3"/>
      <c r="BL50" s="263"/>
      <c r="BM50" s="263"/>
      <c r="BN50" s="263"/>
      <c r="BO50" s="263"/>
      <c r="BP50" s="263"/>
      <c r="BQ50" s="263"/>
      <c r="BR50" s="263"/>
      <c r="BS50" s="263"/>
      <c r="BT50" s="263"/>
      <c r="BU50" s="263"/>
      <c r="BV50" s="263"/>
      <c r="BW50" s="263"/>
      <c r="BX50" s="263"/>
      <c r="BY50" s="263"/>
      <c r="BZ50" s="263"/>
      <c r="CA50" s="263"/>
      <c r="CB50" s="263"/>
      <c r="CC50" s="263"/>
      <c r="CD50" s="263"/>
      <c r="CE50" s="263"/>
      <c r="CF50" s="263"/>
      <c r="CG50" s="263"/>
      <c r="CH50" s="263"/>
      <c r="CI50" s="263"/>
      <c r="CJ50" s="263"/>
      <c r="CK50" s="263"/>
      <c r="CL50" s="263"/>
      <c r="CM50" s="263"/>
      <c r="CN50" s="263"/>
      <c r="CO50" s="263"/>
      <c r="CP50" s="263"/>
      <c r="CQ50" s="263"/>
      <c r="CR50" s="263"/>
      <c r="CS50" s="263"/>
      <c r="CT50" s="263"/>
      <c r="CU50" s="263"/>
      <c r="CV50" s="263"/>
      <c r="CW50" s="263"/>
      <c r="CX50" s="263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3"/>
      <c r="EJ50" s="263"/>
      <c r="EK50" s="263"/>
      <c r="EL50" s="263"/>
      <c r="EM50" s="263"/>
      <c r="EN50" s="263"/>
      <c r="EO50" s="263"/>
      <c r="EP50" s="263"/>
      <c r="EQ50" s="263"/>
      <c r="ER50" s="263"/>
      <c r="ES50" s="263"/>
      <c r="ET50" s="263"/>
      <c r="EU50" s="263"/>
      <c r="EV50" s="263"/>
      <c r="EW50" s="263"/>
      <c r="EX50" s="263"/>
      <c r="EY50" s="263"/>
      <c r="EZ50" s="263"/>
      <c r="FA50" s="263"/>
      <c r="FB50" s="263"/>
      <c r="FC50" s="263"/>
      <c r="FD50" s="263"/>
      <c r="FE50" s="263"/>
      <c r="FF50" s="263"/>
      <c r="FG50" s="263"/>
      <c r="FH50" s="263"/>
      <c r="FI50" s="263"/>
      <c r="FJ50" s="263"/>
      <c r="FK50" s="263"/>
      <c r="FL50" s="263"/>
      <c r="FM50" s="263"/>
      <c r="FN50" s="263"/>
      <c r="FO50" s="263"/>
      <c r="FP50" s="263"/>
      <c r="FQ50" s="263"/>
      <c r="FR50" s="263"/>
      <c r="FS50" s="263"/>
      <c r="FT50" s="263"/>
      <c r="FU50" s="263"/>
      <c r="FV50" s="263"/>
      <c r="FW50" s="263"/>
      <c r="FX50" s="263"/>
      <c r="FY50" s="263"/>
      <c r="FZ50" s="263"/>
      <c r="GA50" s="263"/>
      <c r="GB50" s="263"/>
      <c r="GC50" s="263"/>
      <c r="GD50" s="263"/>
      <c r="GE50" s="263"/>
      <c r="GF50" s="263"/>
      <c r="GG50" s="263"/>
      <c r="GH50" s="263"/>
      <c r="GI50" s="263"/>
      <c r="GJ50" s="263"/>
      <c r="GK50" s="263"/>
      <c r="GL50" s="263"/>
      <c r="GM50" s="263"/>
      <c r="GN50" s="263"/>
      <c r="GO50" s="263"/>
      <c r="GP50" s="263"/>
      <c r="GQ50" s="263"/>
      <c r="GR50" s="263"/>
      <c r="GS50" s="263"/>
      <c r="GT50" s="263"/>
      <c r="GU50" s="263"/>
      <c r="GV50" s="263"/>
      <c r="GW50" s="263"/>
      <c r="GX50" s="263"/>
      <c r="GY50" s="263"/>
      <c r="GZ50" s="263"/>
      <c r="HA50" s="263"/>
      <c r="HB50" s="263"/>
      <c r="HC50" s="263"/>
      <c r="HD50" s="263"/>
      <c r="HE50" s="263"/>
      <c r="HF50" s="263"/>
      <c r="HG50" s="263"/>
      <c r="HH50" s="263"/>
      <c r="HI50" s="263"/>
      <c r="HJ50" s="263"/>
      <c r="HK50" s="263"/>
      <c r="HL50" s="263"/>
      <c r="HM50" s="263"/>
      <c r="HN50" s="263"/>
      <c r="HO50" s="263"/>
      <c r="HP50" s="263"/>
      <c r="HQ50" s="263"/>
      <c r="HR50" s="263"/>
      <c r="HS50" s="263"/>
      <c r="HT50" s="263"/>
      <c r="HU50" s="263"/>
      <c r="HV50" s="263"/>
      <c r="HW50" s="263"/>
      <c r="HX50" s="263"/>
      <c r="HY50" s="263"/>
      <c r="HZ50" s="263"/>
      <c r="IA50" s="263"/>
      <c r="IB50" s="263"/>
      <c r="IC50" s="263"/>
      <c r="ID50" s="263"/>
      <c r="IE50" s="263"/>
      <c r="IF50" s="263"/>
      <c r="IG50" s="263"/>
      <c r="IH50" s="263"/>
      <c r="II50" s="263"/>
      <c r="IJ50" s="263"/>
      <c r="IK50" s="263"/>
      <c r="IL50" s="263"/>
      <c r="IM50" s="263"/>
      <c r="IN50" s="263"/>
      <c r="IO50" s="263"/>
      <c r="IP50" s="263"/>
      <c r="IQ50" s="263"/>
      <c r="IR50" s="263"/>
      <c r="IS50" s="263"/>
      <c r="IT50" s="263"/>
      <c r="IU50" s="263"/>
      <c r="IV50" s="263"/>
      <c r="IW50" s="263"/>
      <c r="IX50" s="263"/>
      <c r="IY50" s="263"/>
      <c r="IZ50" s="263"/>
      <c r="JA50" s="263"/>
      <c r="JB50" s="263"/>
      <c r="JC50" s="263"/>
      <c r="JD50" s="263"/>
      <c r="JE50" s="263"/>
      <c r="JF50" s="263"/>
      <c r="JG50" s="263"/>
      <c r="JH50" s="263"/>
      <c r="JI50" s="263"/>
      <c r="JJ50" s="263"/>
      <c r="JK50" s="263"/>
      <c r="JL50" s="263"/>
      <c r="JM50" s="263"/>
      <c r="JN50" s="263"/>
      <c r="JO50" s="263"/>
      <c r="JP50" s="263"/>
      <c r="JQ50" s="263"/>
      <c r="JR50" s="263"/>
      <c r="JS50" s="263"/>
      <c r="JT50" s="263"/>
      <c r="JU50" s="263"/>
      <c r="JV50" s="263"/>
      <c r="JW50" s="263"/>
      <c r="JX50" s="263"/>
      <c r="JY50" s="263"/>
      <c r="JZ50" s="263"/>
      <c r="KA50" s="263"/>
      <c r="KB50" s="263"/>
      <c r="KC50" s="263"/>
      <c r="KD50" s="263"/>
      <c r="KE50" s="263"/>
      <c r="KF50" s="263"/>
      <c r="KG50" s="263"/>
      <c r="KH50" s="263"/>
      <c r="KI50" s="263"/>
      <c r="KJ50" s="263"/>
      <c r="KK50" s="263"/>
      <c r="KL50" s="263"/>
      <c r="KM50" s="263"/>
      <c r="KN50" s="263"/>
      <c r="KO50" s="263"/>
      <c r="KP50" s="263"/>
      <c r="KQ50" s="263"/>
      <c r="KR50" s="263"/>
      <c r="KS50" s="263"/>
      <c r="KT50" s="263"/>
      <c r="KU50" s="263"/>
      <c r="KV50" s="263"/>
      <c r="KW50" s="263"/>
      <c r="KX50" s="263"/>
      <c r="KY50" s="263"/>
      <c r="KZ50" s="263"/>
      <c r="LA50" s="263"/>
      <c r="LB50" s="263"/>
      <c r="LC50" s="263"/>
      <c r="LD50" s="263"/>
      <c r="LE50" s="263"/>
      <c r="LF50" s="263"/>
      <c r="LG50" s="263"/>
      <c r="LH50" s="263"/>
      <c r="LI50" s="263"/>
      <c r="LJ50" s="263"/>
      <c r="LK50" s="263"/>
      <c r="LL50" s="263"/>
      <c r="LM50" s="263"/>
      <c r="LN50" s="263"/>
      <c r="LO50" s="263"/>
      <c r="LP50" s="263"/>
      <c r="LQ50" s="263"/>
      <c r="LR50" s="263"/>
      <c r="LS50" s="263"/>
      <c r="LT50" s="263"/>
      <c r="LU50" s="263"/>
      <c r="LV50" s="263"/>
      <c r="LW50" s="263"/>
      <c r="LX50" s="263"/>
      <c r="LY50" s="263"/>
      <c r="LZ50" s="263"/>
      <c r="MA50" s="263"/>
      <c r="MB50" s="263"/>
      <c r="MC50" s="263"/>
      <c r="MD50" s="263"/>
      <c r="ME50" s="263"/>
      <c r="MF50" s="263"/>
      <c r="MG50" s="263"/>
      <c r="MH50" s="263"/>
      <c r="MI50" s="263"/>
      <c r="MJ50" s="263"/>
      <c r="MK50" s="263"/>
      <c r="ML50" s="263"/>
      <c r="MM50" s="263"/>
      <c r="MN50" s="263"/>
      <c r="MO50" s="263"/>
      <c r="MP50" s="263"/>
      <c r="MQ50" s="263"/>
      <c r="MR50" s="263"/>
      <c r="MS50" s="263"/>
      <c r="MT50" s="263"/>
      <c r="MU50" s="263"/>
      <c r="MV50" s="263"/>
      <c r="MW50" s="263"/>
      <c r="MX50" s="263"/>
      <c r="MY50" s="263"/>
      <c r="MZ50" s="263"/>
      <c r="NA50" s="263"/>
      <c r="NB50" s="263"/>
      <c r="NC50" s="263"/>
      <c r="ND50" s="263"/>
      <c r="NE50" s="263"/>
      <c r="NF50" s="263"/>
      <c r="NG50" s="263"/>
      <c r="NH50" s="263"/>
      <c r="NI50" s="263"/>
      <c r="NJ50" s="263"/>
      <c r="NK50" s="263"/>
      <c r="NL50" s="263"/>
      <c r="NM50" s="263"/>
      <c r="NN50" s="263"/>
      <c r="NO50" s="263"/>
      <c r="NP50" s="263"/>
      <c r="NQ50" s="263"/>
      <c r="NR50" s="263"/>
      <c r="NS50" s="263"/>
      <c r="NT50" s="263"/>
      <c r="NU50" s="263"/>
      <c r="NV50" s="263"/>
      <c r="NW50" s="263"/>
      <c r="NX50" s="263"/>
      <c r="NY50" s="263"/>
      <c r="NZ50" s="263"/>
      <c r="OA50" s="263"/>
      <c r="OB50" s="263"/>
      <c r="OC50" s="263"/>
      <c r="OD50" s="263"/>
      <c r="OE50" s="263"/>
      <c r="OF50" s="263"/>
      <c r="OG50" s="263"/>
      <c r="OH50" s="263"/>
      <c r="OI50" s="263"/>
      <c r="OJ50" s="263"/>
      <c r="OK50" s="263"/>
      <c r="OL50" s="263"/>
      <c r="OM50" s="263"/>
      <c r="ON50" s="263"/>
      <c r="OO50" s="263"/>
      <c r="OP50" s="263"/>
      <c r="OQ50" s="263"/>
      <c r="OR50" s="263"/>
      <c r="OS50" s="263"/>
      <c r="OT50" s="263"/>
      <c r="OU50" s="263"/>
      <c r="OV50" s="263"/>
      <c r="OW50" s="263"/>
      <c r="OX50" s="263"/>
      <c r="OY50" s="263"/>
      <c r="OZ50" s="263"/>
      <c r="PA50" s="263"/>
      <c r="PB50" s="263"/>
      <c r="PC50" s="263"/>
      <c r="PD50" s="263"/>
      <c r="PE50" s="263"/>
      <c r="PF50" s="263"/>
      <c r="PG50" s="263"/>
      <c r="PH50" s="263"/>
      <c r="PI50" s="263"/>
      <c r="PJ50" s="263"/>
      <c r="PK50" s="263"/>
      <c r="PL50" s="263"/>
      <c r="PM50" s="263"/>
      <c r="PN50" s="263"/>
      <c r="PO50" s="263"/>
      <c r="PP50" s="263"/>
      <c r="PQ50" s="263"/>
      <c r="PR50" s="263"/>
      <c r="PS50" s="263"/>
      <c r="PT50" s="263"/>
      <c r="PU50" s="263"/>
      <c r="PV50" s="263"/>
      <c r="PW50" s="263"/>
      <c r="PX50" s="263"/>
      <c r="PY50" s="263"/>
      <c r="PZ50" s="263"/>
      <c r="QA50" s="263"/>
      <c r="QB50" s="263"/>
      <c r="QC50" s="263"/>
      <c r="QD50" s="263"/>
      <c r="QE50" s="263"/>
      <c r="QF50" s="263"/>
      <c r="QG50" s="263"/>
      <c r="QH50" s="263"/>
      <c r="QI50" s="263"/>
      <c r="QJ50" s="263"/>
      <c r="QK50" s="263"/>
      <c r="QL50" s="263"/>
      <c r="QM50" s="263"/>
      <c r="QN50" s="263"/>
      <c r="QO50" s="263"/>
      <c r="QP50" s="263"/>
      <c r="QQ50" s="263"/>
      <c r="QR50" s="263"/>
      <c r="QS50" s="263"/>
      <c r="QT50" s="263"/>
      <c r="QU50" s="263"/>
      <c r="QV50" s="263"/>
      <c r="QW50" s="263"/>
      <c r="QX50" s="263"/>
      <c r="QY50" s="263"/>
      <c r="QZ50" s="263"/>
      <c r="RA50" s="263"/>
      <c r="RB50" s="263"/>
      <c r="RC50" s="263"/>
      <c r="RD50" s="263"/>
      <c r="RE50" s="263"/>
      <c r="RF50" s="263"/>
      <c r="RG50" s="263"/>
      <c r="RH50" s="263"/>
      <c r="RI50" s="263"/>
      <c r="RJ50" s="263"/>
      <c r="RK50" s="263"/>
      <c r="RL50" s="263"/>
      <c r="RM50" s="263"/>
      <c r="RN50" s="263"/>
      <c r="RO50" s="263"/>
      <c r="RP50" s="263"/>
      <c r="RQ50" s="263"/>
      <c r="RR50" s="263"/>
      <c r="RS50" s="263"/>
      <c r="RT50" s="263"/>
      <c r="RU50" s="263"/>
      <c r="RV50" s="263"/>
      <c r="RW50" s="263"/>
      <c r="RX50" s="263"/>
      <c r="RY50" s="263"/>
      <c r="RZ50" s="263"/>
      <c r="SA50" s="263"/>
      <c r="SB50" s="263"/>
      <c r="SC50" s="263"/>
      <c r="SD50" s="263"/>
      <c r="SE50" s="263"/>
      <c r="SF50" s="263"/>
      <c r="SG50" s="263"/>
      <c r="SH50" s="263"/>
      <c r="SI50" s="263"/>
      <c r="SJ50" s="263"/>
      <c r="SK50" s="263"/>
      <c r="SL50" s="263"/>
      <c r="SM50" s="263"/>
      <c r="SN50" s="263"/>
      <c r="SO50" s="263"/>
      <c r="SP50" s="263"/>
      <c r="SQ50" s="263"/>
      <c r="SR50" s="263"/>
      <c r="SS50" s="263"/>
      <c r="ST50" s="263"/>
      <c r="SU50" s="263"/>
      <c r="SV50" s="263"/>
      <c r="SW50" s="263"/>
      <c r="SX50" s="263"/>
      <c r="SY50" s="263"/>
      <c r="SZ50" s="263"/>
      <c r="TA50" s="263"/>
      <c r="TB50" s="263"/>
      <c r="TC50" s="263"/>
      <c r="TD50" s="263"/>
      <c r="TE50" s="263"/>
      <c r="TF50" s="263"/>
      <c r="TG50" s="263"/>
      <c r="TH50" s="263"/>
      <c r="TI50" s="263"/>
      <c r="TJ50" s="263"/>
      <c r="TK50" s="263"/>
      <c r="TL50" s="263"/>
      <c r="TM50" s="263"/>
      <c r="TN50" s="263"/>
      <c r="TO50" s="263"/>
      <c r="TP50" s="263"/>
      <c r="TQ50" s="263"/>
      <c r="TR50" s="263"/>
      <c r="TS50" s="263"/>
      <c r="TT50" s="263"/>
      <c r="TU50" s="263"/>
      <c r="TV50" s="263"/>
      <c r="TW50" s="263"/>
      <c r="TX50" s="263"/>
      <c r="TY50" s="263"/>
      <c r="TZ50" s="263"/>
      <c r="UA50" s="263"/>
      <c r="UB50" s="263"/>
      <c r="UC50" s="263"/>
      <c r="UD50" s="263"/>
      <c r="UE50" s="263"/>
      <c r="UF50" s="263"/>
      <c r="UG50" s="263"/>
      <c r="UH50" s="263"/>
      <c r="UI50" s="263"/>
      <c r="UJ50" s="263"/>
      <c r="UK50" s="263"/>
      <c r="UL50" s="263"/>
      <c r="UM50" s="263"/>
      <c r="UN50" s="263"/>
      <c r="UO50" s="263"/>
      <c r="UP50" s="263"/>
      <c r="UQ50" s="263"/>
      <c r="UR50" s="263"/>
      <c r="US50" s="263"/>
      <c r="UT50" s="263"/>
      <c r="UU50" s="263"/>
      <c r="UV50" s="263"/>
      <c r="UW50" s="263"/>
      <c r="UX50" s="263"/>
      <c r="UY50" s="263"/>
      <c r="UZ50" s="263"/>
      <c r="VA50" s="263"/>
      <c r="VB50" s="263"/>
      <c r="VC50" s="263"/>
      <c r="VD50" s="263"/>
      <c r="VE50" s="263"/>
      <c r="VF50" s="263"/>
      <c r="VG50" s="263"/>
      <c r="VH50" s="263"/>
      <c r="VI50" s="263"/>
      <c r="VJ50" s="263"/>
      <c r="VK50" s="263"/>
      <c r="VL50" s="263"/>
      <c r="VM50" s="263"/>
      <c r="VN50" s="263"/>
      <c r="VO50" s="263"/>
      <c r="VP50" s="263"/>
      <c r="VQ50" s="263"/>
      <c r="VR50" s="263"/>
      <c r="VS50" s="263"/>
      <c r="VT50" s="263"/>
      <c r="VU50" s="263"/>
      <c r="VV50" s="263"/>
      <c r="VW50" s="263"/>
      <c r="VX50" s="263"/>
      <c r="VY50" s="263"/>
      <c r="VZ50" s="263"/>
      <c r="WA50" s="263"/>
      <c r="WB50" s="263"/>
      <c r="WC50" s="263"/>
      <c r="WD50" s="263"/>
      <c r="WE50" s="263"/>
      <c r="WF50" s="263"/>
      <c r="WG50" s="263"/>
      <c r="WH50" s="263"/>
      <c r="WI50" s="263"/>
      <c r="WJ50" s="263"/>
      <c r="WK50" s="263"/>
      <c r="WL50" s="263"/>
      <c r="WM50" s="263"/>
      <c r="WN50" s="263"/>
      <c r="WO50" s="263"/>
      <c r="WP50" s="263"/>
      <c r="WQ50" s="263"/>
      <c r="WR50" s="263"/>
      <c r="WS50" s="263"/>
      <c r="WT50" s="263"/>
      <c r="WU50" s="263"/>
      <c r="WV50" s="263"/>
      <c r="WW50" s="263"/>
      <c r="WX50" s="263"/>
      <c r="WY50" s="263"/>
      <c r="WZ50" s="263"/>
      <c r="XA50" s="263"/>
      <c r="XB50" s="263"/>
      <c r="XC50" s="263"/>
      <c r="XD50" s="263"/>
      <c r="XE50" s="263"/>
      <c r="XF50" s="263"/>
      <c r="XG50" s="263"/>
      <c r="XH50" s="263"/>
      <c r="XI50" s="263"/>
      <c r="XJ50" s="263"/>
      <c r="XK50" s="263"/>
      <c r="XL50" s="263"/>
      <c r="XM50" s="263"/>
      <c r="XN50" s="263"/>
      <c r="XO50" s="263"/>
      <c r="XP50" s="263"/>
      <c r="XQ50" s="263"/>
      <c r="XR50" s="263"/>
      <c r="XS50" s="263"/>
      <c r="XT50" s="263"/>
      <c r="XU50" s="263"/>
      <c r="XV50" s="263"/>
      <c r="XW50" s="263"/>
      <c r="XX50" s="263"/>
      <c r="XY50" s="263"/>
      <c r="XZ50" s="263"/>
      <c r="YA50" s="263"/>
      <c r="YB50" s="263"/>
      <c r="YC50" s="263"/>
      <c r="YD50" s="263"/>
      <c r="YE50" s="263"/>
      <c r="YF50" s="263"/>
      <c r="YG50" s="263"/>
      <c r="YH50" s="263"/>
      <c r="YI50" s="263"/>
      <c r="YJ50" s="263"/>
      <c r="YK50" s="263"/>
      <c r="YL50" s="263"/>
      <c r="YM50" s="263"/>
      <c r="YN50" s="263"/>
      <c r="YO50" s="263"/>
      <c r="YP50" s="263"/>
      <c r="YQ50" s="263"/>
      <c r="YR50" s="263"/>
      <c r="YS50" s="263"/>
      <c r="YT50" s="263"/>
      <c r="YU50" s="263"/>
      <c r="YV50" s="263"/>
      <c r="YW50" s="263"/>
      <c r="YX50" s="263"/>
      <c r="YY50" s="263"/>
      <c r="YZ50" s="263"/>
      <c r="ZA50" s="263"/>
      <c r="ZB50" s="263"/>
      <c r="ZC50" s="263"/>
      <c r="ZD50" s="263"/>
      <c r="ZE50" s="263"/>
      <c r="ZF50" s="263"/>
      <c r="ZG50" s="263"/>
      <c r="ZH50" s="263"/>
    </row>
    <row r="51" spans="1:684" s="259" customFormat="1" ht="31.5">
      <c r="A51" s="174" t="s">
        <v>60</v>
      </c>
      <c r="B51" s="323" t="s">
        <v>61</v>
      </c>
      <c r="C51" s="399"/>
      <c r="D51" s="400"/>
      <c r="E51" s="75">
        <v>8</v>
      </c>
      <c r="F51" s="75"/>
      <c r="G51" s="160" t="s">
        <v>250</v>
      </c>
      <c r="H51" s="77">
        <f t="shared" si="55"/>
        <v>258</v>
      </c>
      <c r="I51" s="78">
        <v>6</v>
      </c>
      <c r="J51" s="79">
        <v>252</v>
      </c>
      <c r="K51" s="75"/>
      <c r="L51" s="75">
        <v>42</v>
      </c>
      <c r="M51" s="75"/>
      <c r="N51" s="75"/>
      <c r="O51" s="75">
        <v>2</v>
      </c>
      <c r="P51" s="75">
        <v>6</v>
      </c>
      <c r="Q51" s="75"/>
      <c r="R51" s="75"/>
      <c r="S51" s="75"/>
      <c r="T51" s="75"/>
      <c r="U51" s="76"/>
      <c r="V51" s="77">
        <f t="shared" si="26"/>
        <v>0</v>
      </c>
      <c r="W51" s="78">
        <v>0</v>
      </c>
      <c r="X51" s="81">
        <v>0</v>
      </c>
      <c r="Y51" s="75">
        <v>42</v>
      </c>
      <c r="Z51" s="82">
        <v>0</v>
      </c>
      <c r="AA51" s="77">
        <f>Z51+Y51+X51+W51</f>
        <v>42</v>
      </c>
      <c r="AB51" s="78">
        <v>42</v>
      </c>
      <c r="AC51" s="75">
        <v>0</v>
      </c>
      <c r="AD51" s="75">
        <v>26</v>
      </c>
      <c r="AE51" s="76">
        <v>0</v>
      </c>
      <c r="AF51" s="77">
        <f t="shared" si="56"/>
        <v>68</v>
      </c>
      <c r="AG51" s="78">
        <v>66</v>
      </c>
      <c r="AH51" s="75">
        <v>0</v>
      </c>
      <c r="AI51" s="89">
        <v>76</v>
      </c>
      <c r="AJ51" s="95">
        <v>6</v>
      </c>
      <c r="AK51" s="77">
        <f t="shared" ref="AK51" si="57">SUM(AG51:AJ51)</f>
        <v>148</v>
      </c>
      <c r="AL51" s="83">
        <v>0</v>
      </c>
      <c r="AM51" s="10">
        <v>0</v>
      </c>
      <c r="AN51" s="10">
        <v>0</v>
      </c>
      <c r="AO51" s="85">
        <v>0</v>
      </c>
      <c r="AP51" s="77">
        <f t="shared" ref="AP51:AP55" si="58">AO51+AN51+AM51+AL51</f>
        <v>0</v>
      </c>
      <c r="AQ51" s="86">
        <v>180</v>
      </c>
      <c r="AR51" s="87">
        <v>78</v>
      </c>
      <c r="AT51" s="263"/>
      <c r="AU51" s="263"/>
      <c r="AV51" s="263"/>
      <c r="AW51" s="263"/>
      <c r="AX51" s="263"/>
      <c r="AY51" s="263"/>
      <c r="AZ51" s="263"/>
      <c r="BA51" s="263"/>
      <c r="BB51" s="263"/>
      <c r="BC51" s="263"/>
      <c r="BD51" s="263"/>
      <c r="BE51" s="263"/>
      <c r="BF51" s="263"/>
      <c r="BG51" s="263"/>
      <c r="BH51" s="263"/>
      <c r="BI51" s="263"/>
      <c r="BJ51" s="263"/>
      <c r="BK51" s="263"/>
      <c r="BL51" s="263"/>
      <c r="BM51" s="263"/>
      <c r="BN51" s="263"/>
      <c r="BO51" s="263"/>
      <c r="BP51" s="263"/>
      <c r="BQ51" s="263"/>
      <c r="BR51" s="263"/>
      <c r="BS51" s="263"/>
      <c r="BT51" s="263"/>
      <c r="BU51" s="263"/>
      <c r="BV51" s="263"/>
      <c r="BW51" s="263"/>
      <c r="BX51" s="263"/>
      <c r="BY51" s="263"/>
      <c r="BZ51" s="263"/>
      <c r="CA51" s="263"/>
      <c r="CB51" s="263"/>
      <c r="CC51" s="263"/>
      <c r="CD51" s="263"/>
      <c r="CE51" s="263"/>
      <c r="CF51" s="263"/>
      <c r="CG51" s="263"/>
      <c r="CH51" s="263"/>
      <c r="CI51" s="263"/>
      <c r="CJ51" s="263"/>
      <c r="CK51" s="263"/>
      <c r="CL51" s="263"/>
      <c r="CM51" s="263"/>
      <c r="CN51" s="263"/>
      <c r="CO51" s="263"/>
      <c r="CP51" s="263"/>
      <c r="CQ51" s="263"/>
      <c r="CR51" s="263"/>
      <c r="CS51" s="263"/>
      <c r="CT51" s="263"/>
      <c r="CU51" s="263"/>
      <c r="CV51" s="263"/>
      <c r="CW51" s="263"/>
      <c r="CX51" s="263"/>
      <c r="CY51" s="263"/>
      <c r="CZ51" s="263"/>
      <c r="DA51" s="263"/>
      <c r="DB51" s="263"/>
      <c r="DC51" s="263"/>
      <c r="DD51" s="263"/>
      <c r="DE51" s="263"/>
      <c r="DF51" s="263"/>
      <c r="DG51" s="263"/>
      <c r="DH51" s="263"/>
      <c r="DI51" s="263"/>
      <c r="DJ51" s="263"/>
      <c r="DK51" s="263"/>
      <c r="DL51" s="263"/>
      <c r="DM51" s="263"/>
      <c r="DN51" s="263"/>
      <c r="DO51" s="263"/>
      <c r="DP51" s="263"/>
      <c r="DQ51" s="263"/>
      <c r="DR51" s="263"/>
      <c r="DS51" s="263"/>
      <c r="DT51" s="263"/>
      <c r="DU51" s="263"/>
      <c r="DV51" s="263"/>
      <c r="DW51" s="263"/>
      <c r="DX51" s="263"/>
      <c r="DY51" s="263"/>
      <c r="DZ51" s="263"/>
      <c r="EA51" s="263"/>
      <c r="EB51" s="263"/>
      <c r="EC51" s="263"/>
      <c r="ED51" s="263"/>
      <c r="EE51" s="263"/>
      <c r="EF51" s="263"/>
      <c r="EG51" s="263"/>
      <c r="EH51" s="263"/>
      <c r="EI51" s="263"/>
      <c r="EJ51" s="263"/>
      <c r="EK51" s="263"/>
      <c r="EL51" s="263"/>
      <c r="EM51" s="263"/>
      <c r="EN51" s="263"/>
      <c r="EO51" s="263"/>
      <c r="EP51" s="263"/>
      <c r="EQ51" s="263"/>
      <c r="ER51" s="263"/>
      <c r="ES51" s="263"/>
      <c r="ET51" s="263"/>
      <c r="EU51" s="263"/>
      <c r="EV51" s="263"/>
      <c r="EW51" s="263"/>
      <c r="EX51" s="263"/>
      <c r="EY51" s="263"/>
      <c r="EZ51" s="263"/>
      <c r="FA51" s="263"/>
      <c r="FB51" s="263"/>
      <c r="FC51" s="263"/>
      <c r="FD51" s="263"/>
      <c r="FE51" s="263"/>
      <c r="FF51" s="263"/>
      <c r="FG51" s="263"/>
      <c r="FH51" s="263"/>
      <c r="FI51" s="263"/>
      <c r="FJ51" s="263"/>
      <c r="FK51" s="263"/>
      <c r="FL51" s="263"/>
      <c r="FM51" s="263"/>
      <c r="FN51" s="263"/>
      <c r="FO51" s="263"/>
      <c r="FP51" s="263"/>
      <c r="FQ51" s="263"/>
      <c r="FR51" s="263"/>
      <c r="FS51" s="263"/>
      <c r="FT51" s="263"/>
      <c r="FU51" s="263"/>
      <c r="FV51" s="263"/>
      <c r="FW51" s="263"/>
      <c r="FX51" s="263"/>
      <c r="FY51" s="263"/>
      <c r="FZ51" s="263"/>
      <c r="GA51" s="263"/>
      <c r="GB51" s="263"/>
      <c r="GC51" s="263"/>
      <c r="GD51" s="263"/>
      <c r="GE51" s="263"/>
      <c r="GF51" s="263"/>
      <c r="GG51" s="263"/>
      <c r="GH51" s="263"/>
      <c r="GI51" s="263"/>
      <c r="GJ51" s="263"/>
      <c r="GK51" s="263"/>
      <c r="GL51" s="263"/>
      <c r="GM51" s="263"/>
      <c r="GN51" s="263"/>
      <c r="GO51" s="263"/>
      <c r="GP51" s="263"/>
      <c r="GQ51" s="263"/>
      <c r="GR51" s="263"/>
      <c r="GS51" s="263"/>
      <c r="GT51" s="263"/>
      <c r="GU51" s="263"/>
      <c r="GV51" s="263"/>
      <c r="GW51" s="263"/>
      <c r="GX51" s="263"/>
      <c r="GY51" s="263"/>
      <c r="GZ51" s="263"/>
      <c r="HA51" s="263"/>
      <c r="HB51" s="263"/>
      <c r="HC51" s="263"/>
      <c r="HD51" s="263"/>
      <c r="HE51" s="263"/>
      <c r="HF51" s="263"/>
      <c r="HG51" s="263"/>
      <c r="HH51" s="263"/>
      <c r="HI51" s="263"/>
      <c r="HJ51" s="263"/>
      <c r="HK51" s="263"/>
      <c r="HL51" s="263"/>
      <c r="HM51" s="263"/>
      <c r="HN51" s="263"/>
      <c r="HO51" s="263"/>
      <c r="HP51" s="263"/>
      <c r="HQ51" s="263"/>
      <c r="HR51" s="263"/>
      <c r="HS51" s="263"/>
      <c r="HT51" s="263"/>
      <c r="HU51" s="263"/>
      <c r="HV51" s="263"/>
      <c r="HW51" s="263"/>
      <c r="HX51" s="263"/>
      <c r="HY51" s="263"/>
      <c r="HZ51" s="263"/>
      <c r="IA51" s="263"/>
      <c r="IB51" s="263"/>
      <c r="IC51" s="263"/>
      <c r="ID51" s="263"/>
      <c r="IE51" s="263"/>
      <c r="IF51" s="263"/>
      <c r="IG51" s="263"/>
      <c r="IH51" s="263"/>
      <c r="II51" s="263"/>
      <c r="IJ51" s="263"/>
      <c r="IK51" s="263"/>
      <c r="IL51" s="263"/>
      <c r="IM51" s="263"/>
      <c r="IN51" s="263"/>
      <c r="IO51" s="263"/>
      <c r="IP51" s="263"/>
      <c r="IQ51" s="263"/>
      <c r="IR51" s="263"/>
      <c r="IS51" s="263"/>
      <c r="IT51" s="263"/>
      <c r="IU51" s="263"/>
      <c r="IV51" s="263"/>
      <c r="IW51" s="263"/>
      <c r="IX51" s="263"/>
      <c r="IY51" s="263"/>
      <c r="IZ51" s="263"/>
      <c r="JA51" s="263"/>
      <c r="JB51" s="263"/>
      <c r="JC51" s="263"/>
      <c r="JD51" s="263"/>
      <c r="JE51" s="263"/>
      <c r="JF51" s="263"/>
      <c r="JG51" s="263"/>
      <c r="JH51" s="263"/>
      <c r="JI51" s="263"/>
      <c r="JJ51" s="263"/>
      <c r="JK51" s="263"/>
      <c r="JL51" s="263"/>
      <c r="JM51" s="263"/>
      <c r="JN51" s="263"/>
      <c r="JO51" s="263"/>
      <c r="JP51" s="263"/>
      <c r="JQ51" s="263"/>
      <c r="JR51" s="263"/>
      <c r="JS51" s="263"/>
      <c r="JT51" s="263"/>
      <c r="JU51" s="263"/>
      <c r="JV51" s="263"/>
      <c r="JW51" s="263"/>
      <c r="JX51" s="263"/>
      <c r="JY51" s="263"/>
      <c r="JZ51" s="263"/>
      <c r="KA51" s="263"/>
      <c r="KB51" s="263"/>
      <c r="KC51" s="263"/>
      <c r="KD51" s="263"/>
      <c r="KE51" s="263"/>
      <c r="KF51" s="263"/>
      <c r="KG51" s="263"/>
      <c r="KH51" s="263"/>
      <c r="KI51" s="263"/>
      <c r="KJ51" s="263"/>
      <c r="KK51" s="263"/>
      <c r="KL51" s="263"/>
      <c r="KM51" s="263"/>
      <c r="KN51" s="263"/>
      <c r="KO51" s="263"/>
      <c r="KP51" s="263"/>
      <c r="KQ51" s="263"/>
      <c r="KR51" s="263"/>
      <c r="KS51" s="263"/>
      <c r="KT51" s="263"/>
      <c r="KU51" s="263"/>
      <c r="KV51" s="263"/>
      <c r="KW51" s="263"/>
      <c r="KX51" s="263"/>
      <c r="KY51" s="263"/>
      <c r="KZ51" s="263"/>
      <c r="LA51" s="263"/>
      <c r="LB51" s="263"/>
      <c r="LC51" s="263"/>
      <c r="LD51" s="263"/>
      <c r="LE51" s="263"/>
      <c r="LF51" s="263"/>
      <c r="LG51" s="263"/>
      <c r="LH51" s="263"/>
      <c r="LI51" s="263"/>
      <c r="LJ51" s="263"/>
      <c r="LK51" s="263"/>
      <c r="LL51" s="263"/>
      <c r="LM51" s="263"/>
      <c r="LN51" s="263"/>
      <c r="LO51" s="263"/>
      <c r="LP51" s="263"/>
      <c r="LQ51" s="263"/>
      <c r="LR51" s="263"/>
      <c r="LS51" s="263"/>
      <c r="LT51" s="263"/>
      <c r="LU51" s="263"/>
      <c r="LV51" s="263"/>
      <c r="LW51" s="263"/>
      <c r="LX51" s="263"/>
      <c r="LY51" s="263"/>
      <c r="LZ51" s="263"/>
      <c r="MA51" s="263"/>
      <c r="MB51" s="263"/>
      <c r="MC51" s="263"/>
      <c r="MD51" s="263"/>
      <c r="ME51" s="263"/>
      <c r="MF51" s="263"/>
      <c r="MG51" s="263"/>
      <c r="MH51" s="263"/>
      <c r="MI51" s="263"/>
      <c r="MJ51" s="263"/>
      <c r="MK51" s="263"/>
      <c r="ML51" s="263"/>
      <c r="MM51" s="263"/>
      <c r="MN51" s="263"/>
      <c r="MO51" s="263"/>
      <c r="MP51" s="263"/>
      <c r="MQ51" s="263"/>
      <c r="MR51" s="263"/>
      <c r="MS51" s="263"/>
      <c r="MT51" s="263"/>
      <c r="MU51" s="263"/>
      <c r="MV51" s="263"/>
      <c r="MW51" s="263"/>
      <c r="MX51" s="263"/>
      <c r="MY51" s="263"/>
      <c r="MZ51" s="263"/>
      <c r="NA51" s="263"/>
      <c r="NB51" s="263"/>
      <c r="NC51" s="263"/>
      <c r="ND51" s="263"/>
      <c r="NE51" s="263"/>
      <c r="NF51" s="263"/>
      <c r="NG51" s="263"/>
      <c r="NH51" s="263"/>
      <c r="NI51" s="263"/>
      <c r="NJ51" s="263"/>
      <c r="NK51" s="263"/>
      <c r="NL51" s="263"/>
      <c r="NM51" s="263"/>
      <c r="NN51" s="263"/>
      <c r="NO51" s="263"/>
      <c r="NP51" s="263"/>
      <c r="NQ51" s="263"/>
      <c r="NR51" s="263"/>
      <c r="NS51" s="263"/>
      <c r="NT51" s="263"/>
      <c r="NU51" s="263"/>
      <c r="NV51" s="263"/>
      <c r="NW51" s="263"/>
      <c r="NX51" s="263"/>
      <c r="NY51" s="263"/>
      <c r="NZ51" s="263"/>
      <c r="OA51" s="263"/>
      <c r="OB51" s="263"/>
      <c r="OC51" s="263"/>
      <c r="OD51" s="263"/>
      <c r="OE51" s="263"/>
      <c r="OF51" s="263"/>
      <c r="OG51" s="263"/>
      <c r="OH51" s="263"/>
      <c r="OI51" s="263"/>
      <c r="OJ51" s="263"/>
      <c r="OK51" s="263"/>
      <c r="OL51" s="263"/>
      <c r="OM51" s="263"/>
      <c r="ON51" s="263"/>
      <c r="OO51" s="263"/>
      <c r="OP51" s="263"/>
      <c r="OQ51" s="263"/>
      <c r="OR51" s="263"/>
      <c r="OS51" s="263"/>
      <c r="OT51" s="263"/>
      <c r="OU51" s="263"/>
      <c r="OV51" s="263"/>
      <c r="OW51" s="263"/>
      <c r="OX51" s="263"/>
      <c r="OY51" s="263"/>
      <c r="OZ51" s="263"/>
      <c r="PA51" s="263"/>
      <c r="PB51" s="263"/>
      <c r="PC51" s="263"/>
      <c r="PD51" s="263"/>
      <c r="PE51" s="263"/>
      <c r="PF51" s="263"/>
      <c r="PG51" s="263"/>
      <c r="PH51" s="263"/>
      <c r="PI51" s="263"/>
      <c r="PJ51" s="263"/>
      <c r="PK51" s="263"/>
      <c r="PL51" s="263"/>
      <c r="PM51" s="263"/>
      <c r="PN51" s="263"/>
      <c r="PO51" s="263"/>
      <c r="PP51" s="263"/>
      <c r="PQ51" s="263"/>
      <c r="PR51" s="263"/>
      <c r="PS51" s="263"/>
      <c r="PT51" s="263"/>
      <c r="PU51" s="263"/>
      <c r="PV51" s="263"/>
      <c r="PW51" s="263"/>
      <c r="PX51" s="263"/>
      <c r="PY51" s="263"/>
      <c r="PZ51" s="263"/>
      <c r="QA51" s="263"/>
      <c r="QB51" s="263"/>
      <c r="QC51" s="263"/>
      <c r="QD51" s="263"/>
      <c r="QE51" s="263"/>
      <c r="QF51" s="263"/>
      <c r="QG51" s="263"/>
      <c r="QH51" s="263"/>
      <c r="QI51" s="263"/>
      <c r="QJ51" s="263"/>
      <c r="QK51" s="263"/>
      <c r="QL51" s="263"/>
      <c r="QM51" s="263"/>
      <c r="QN51" s="263"/>
      <c r="QO51" s="263"/>
      <c r="QP51" s="263"/>
      <c r="QQ51" s="263"/>
      <c r="QR51" s="263"/>
      <c r="QS51" s="263"/>
      <c r="QT51" s="263"/>
      <c r="QU51" s="263"/>
      <c r="QV51" s="263"/>
      <c r="QW51" s="263"/>
      <c r="QX51" s="263"/>
      <c r="QY51" s="263"/>
      <c r="QZ51" s="263"/>
      <c r="RA51" s="263"/>
      <c r="RB51" s="263"/>
      <c r="RC51" s="263"/>
      <c r="RD51" s="263"/>
      <c r="RE51" s="263"/>
      <c r="RF51" s="263"/>
      <c r="RG51" s="263"/>
      <c r="RH51" s="263"/>
      <c r="RI51" s="263"/>
      <c r="RJ51" s="263"/>
      <c r="RK51" s="263"/>
      <c r="RL51" s="263"/>
      <c r="RM51" s="263"/>
      <c r="RN51" s="263"/>
      <c r="RO51" s="263"/>
      <c r="RP51" s="263"/>
      <c r="RQ51" s="263"/>
      <c r="RR51" s="263"/>
      <c r="RS51" s="263"/>
      <c r="RT51" s="263"/>
      <c r="RU51" s="263"/>
      <c r="RV51" s="263"/>
      <c r="RW51" s="263"/>
      <c r="RX51" s="263"/>
      <c r="RY51" s="263"/>
      <c r="RZ51" s="263"/>
      <c r="SA51" s="263"/>
      <c r="SB51" s="263"/>
      <c r="SC51" s="263"/>
      <c r="SD51" s="263"/>
      <c r="SE51" s="263"/>
      <c r="SF51" s="263"/>
      <c r="SG51" s="263"/>
      <c r="SH51" s="263"/>
      <c r="SI51" s="263"/>
      <c r="SJ51" s="263"/>
      <c r="SK51" s="263"/>
      <c r="SL51" s="263"/>
      <c r="SM51" s="263"/>
      <c r="SN51" s="263"/>
      <c r="SO51" s="263"/>
      <c r="SP51" s="263"/>
      <c r="SQ51" s="263"/>
      <c r="SR51" s="263"/>
      <c r="SS51" s="263"/>
      <c r="ST51" s="263"/>
      <c r="SU51" s="263"/>
      <c r="SV51" s="263"/>
      <c r="SW51" s="263"/>
      <c r="SX51" s="263"/>
      <c r="SY51" s="263"/>
      <c r="SZ51" s="263"/>
      <c r="TA51" s="263"/>
      <c r="TB51" s="263"/>
      <c r="TC51" s="263"/>
      <c r="TD51" s="263"/>
      <c r="TE51" s="263"/>
      <c r="TF51" s="263"/>
      <c r="TG51" s="263"/>
      <c r="TH51" s="263"/>
      <c r="TI51" s="263"/>
      <c r="TJ51" s="263"/>
      <c r="TK51" s="263"/>
      <c r="TL51" s="263"/>
      <c r="TM51" s="263"/>
      <c r="TN51" s="263"/>
      <c r="TO51" s="263"/>
      <c r="TP51" s="263"/>
      <c r="TQ51" s="263"/>
      <c r="TR51" s="263"/>
      <c r="TS51" s="263"/>
      <c r="TT51" s="263"/>
      <c r="TU51" s="263"/>
      <c r="TV51" s="263"/>
      <c r="TW51" s="263"/>
      <c r="TX51" s="263"/>
      <c r="TY51" s="263"/>
      <c r="TZ51" s="263"/>
      <c r="UA51" s="263"/>
      <c r="UB51" s="263"/>
      <c r="UC51" s="263"/>
      <c r="UD51" s="263"/>
      <c r="UE51" s="263"/>
      <c r="UF51" s="263"/>
      <c r="UG51" s="263"/>
      <c r="UH51" s="263"/>
      <c r="UI51" s="263"/>
      <c r="UJ51" s="263"/>
      <c r="UK51" s="263"/>
      <c r="UL51" s="263"/>
      <c r="UM51" s="263"/>
      <c r="UN51" s="263"/>
      <c r="UO51" s="263"/>
      <c r="UP51" s="263"/>
      <c r="UQ51" s="263"/>
      <c r="UR51" s="263"/>
      <c r="US51" s="263"/>
      <c r="UT51" s="263"/>
      <c r="UU51" s="263"/>
      <c r="UV51" s="263"/>
      <c r="UW51" s="263"/>
      <c r="UX51" s="263"/>
      <c r="UY51" s="263"/>
      <c r="UZ51" s="263"/>
      <c r="VA51" s="263"/>
      <c r="VB51" s="263"/>
      <c r="VC51" s="263"/>
      <c r="VD51" s="263"/>
      <c r="VE51" s="263"/>
      <c r="VF51" s="263"/>
      <c r="VG51" s="263"/>
      <c r="VH51" s="263"/>
      <c r="VI51" s="263"/>
      <c r="VJ51" s="263"/>
      <c r="VK51" s="263"/>
      <c r="VL51" s="263"/>
      <c r="VM51" s="263"/>
      <c r="VN51" s="263"/>
      <c r="VO51" s="263"/>
      <c r="VP51" s="263"/>
      <c r="VQ51" s="263"/>
      <c r="VR51" s="263"/>
      <c r="VS51" s="263"/>
      <c r="VT51" s="263"/>
      <c r="VU51" s="263"/>
      <c r="VV51" s="263"/>
      <c r="VW51" s="263"/>
      <c r="VX51" s="263"/>
      <c r="VY51" s="263"/>
      <c r="VZ51" s="263"/>
      <c r="WA51" s="263"/>
      <c r="WB51" s="263"/>
      <c r="WC51" s="263"/>
      <c r="WD51" s="263"/>
      <c r="WE51" s="263"/>
      <c r="WF51" s="263"/>
      <c r="WG51" s="263"/>
      <c r="WH51" s="263"/>
      <c r="WI51" s="263"/>
      <c r="WJ51" s="263"/>
      <c r="WK51" s="263"/>
      <c r="WL51" s="263"/>
      <c r="WM51" s="263"/>
      <c r="WN51" s="263"/>
      <c r="WO51" s="263"/>
      <c r="WP51" s="263"/>
      <c r="WQ51" s="263"/>
      <c r="WR51" s="263"/>
      <c r="WS51" s="263"/>
      <c r="WT51" s="263"/>
      <c r="WU51" s="263"/>
      <c r="WV51" s="263"/>
      <c r="WW51" s="263"/>
      <c r="WX51" s="263"/>
      <c r="WY51" s="263"/>
      <c r="WZ51" s="263"/>
      <c r="XA51" s="263"/>
      <c r="XB51" s="263"/>
      <c r="XC51" s="263"/>
      <c r="XD51" s="263"/>
      <c r="XE51" s="263"/>
      <c r="XF51" s="263"/>
      <c r="XG51" s="263"/>
      <c r="XH51" s="263"/>
      <c r="XI51" s="263"/>
      <c r="XJ51" s="263"/>
      <c r="XK51" s="263"/>
      <c r="XL51" s="263"/>
      <c r="XM51" s="263"/>
      <c r="XN51" s="263"/>
      <c r="XO51" s="263"/>
      <c r="XP51" s="263"/>
      <c r="XQ51" s="263"/>
      <c r="XR51" s="263"/>
      <c r="XS51" s="263"/>
      <c r="XT51" s="263"/>
      <c r="XU51" s="263"/>
      <c r="XV51" s="263"/>
      <c r="XW51" s="263"/>
      <c r="XX51" s="263"/>
      <c r="XY51" s="263"/>
      <c r="XZ51" s="263"/>
      <c r="YA51" s="263"/>
      <c r="YB51" s="263"/>
      <c r="YC51" s="263"/>
      <c r="YD51" s="263"/>
      <c r="YE51" s="263"/>
      <c r="YF51" s="263"/>
      <c r="YG51" s="263"/>
      <c r="YH51" s="263"/>
      <c r="YI51" s="263"/>
      <c r="YJ51" s="263"/>
      <c r="YK51" s="263"/>
      <c r="YL51" s="263"/>
      <c r="YM51" s="263"/>
      <c r="YN51" s="263"/>
      <c r="YO51" s="263"/>
      <c r="YP51" s="263"/>
      <c r="YQ51" s="263"/>
      <c r="YR51" s="263"/>
      <c r="YS51" s="263"/>
      <c r="YT51" s="263"/>
      <c r="YU51" s="263"/>
      <c r="YV51" s="263"/>
      <c r="YW51" s="263"/>
      <c r="YX51" s="263"/>
      <c r="YY51" s="263"/>
      <c r="YZ51" s="263"/>
      <c r="ZA51" s="263"/>
      <c r="ZB51" s="263"/>
      <c r="ZC51" s="263"/>
      <c r="ZD51" s="263"/>
      <c r="ZE51" s="263"/>
      <c r="ZF51" s="263"/>
      <c r="ZG51" s="263"/>
      <c r="ZH51" s="263"/>
    </row>
    <row r="52" spans="1:684" s="264" customFormat="1" ht="35.25" customHeight="1">
      <c r="A52" s="175" t="s">
        <v>180</v>
      </c>
      <c r="B52" s="266" t="s">
        <v>181</v>
      </c>
      <c r="C52" s="402"/>
      <c r="D52" s="401"/>
      <c r="E52" s="146" t="s">
        <v>271</v>
      </c>
      <c r="F52" s="90">
        <v>6</v>
      </c>
      <c r="G52" s="95" t="s">
        <v>272</v>
      </c>
      <c r="H52" s="84">
        <f t="shared" si="55"/>
        <v>274</v>
      </c>
      <c r="I52" s="91">
        <v>12</v>
      </c>
      <c r="J52" s="92">
        <v>262</v>
      </c>
      <c r="K52" s="90"/>
      <c r="L52" s="90">
        <v>42</v>
      </c>
      <c r="M52" s="90"/>
      <c r="N52" s="90">
        <v>20</v>
      </c>
      <c r="O52" s="90">
        <v>4</v>
      </c>
      <c r="P52" s="90">
        <v>12</v>
      </c>
      <c r="Q52" s="90"/>
      <c r="R52" s="90"/>
      <c r="S52" s="90"/>
      <c r="T52" s="90"/>
      <c r="U52" s="90"/>
      <c r="V52" s="77">
        <f t="shared" si="26"/>
        <v>0</v>
      </c>
      <c r="W52" s="78"/>
      <c r="X52" s="93"/>
      <c r="Y52" s="89">
        <v>44</v>
      </c>
      <c r="Z52" s="95"/>
      <c r="AA52" s="77">
        <f t="shared" ref="AA52:AA68" si="59">Z52+Y52+X52+W52</f>
        <v>44</v>
      </c>
      <c r="AB52" s="91">
        <v>70</v>
      </c>
      <c r="AC52" s="91">
        <v>0</v>
      </c>
      <c r="AD52" s="89">
        <v>26</v>
      </c>
      <c r="AE52" s="90">
        <v>6</v>
      </c>
      <c r="AF52" s="77">
        <f t="shared" si="56"/>
        <v>102</v>
      </c>
      <c r="AG52" s="93">
        <v>58</v>
      </c>
      <c r="AH52" s="89"/>
      <c r="AI52" s="94">
        <v>64</v>
      </c>
      <c r="AJ52" s="95">
        <v>6</v>
      </c>
      <c r="AK52" s="84">
        <f>AJ52+AI52+AH52+AG52</f>
        <v>128</v>
      </c>
      <c r="AL52" s="88">
        <v>0</v>
      </c>
      <c r="AM52" s="10">
        <v>0</v>
      </c>
      <c r="AN52" s="10">
        <v>0</v>
      </c>
      <c r="AO52" s="85">
        <v>0</v>
      </c>
      <c r="AP52" s="77">
        <f t="shared" si="58"/>
        <v>0</v>
      </c>
      <c r="AQ52" s="86">
        <v>108</v>
      </c>
      <c r="AR52" s="87">
        <v>166</v>
      </c>
      <c r="AS52" s="263"/>
      <c r="AT52" s="263"/>
      <c r="AU52" s="263"/>
      <c r="AV52" s="263"/>
      <c r="AW52" s="263"/>
      <c r="AX52" s="263"/>
      <c r="AY52" s="263"/>
      <c r="AZ52" s="263"/>
      <c r="BA52" s="263"/>
      <c r="BB52" s="263"/>
      <c r="BC52" s="263"/>
      <c r="BD52" s="263"/>
      <c r="BE52" s="263"/>
      <c r="BF52" s="263"/>
      <c r="BG52" s="263"/>
      <c r="BH52" s="263"/>
      <c r="BI52" s="263"/>
      <c r="BJ52" s="263"/>
      <c r="BK52" s="263"/>
      <c r="BL52" s="263"/>
      <c r="BM52" s="263"/>
      <c r="BN52" s="263"/>
      <c r="BO52" s="263"/>
      <c r="BP52" s="263"/>
      <c r="BQ52" s="263"/>
      <c r="BR52" s="263"/>
      <c r="BS52" s="263"/>
      <c r="BT52" s="263"/>
      <c r="BU52" s="263"/>
      <c r="BV52" s="263"/>
      <c r="BW52" s="263"/>
      <c r="BX52" s="263"/>
      <c r="BY52" s="263"/>
      <c r="BZ52" s="263"/>
      <c r="CA52" s="263"/>
      <c r="CB52" s="263"/>
      <c r="CC52" s="263"/>
      <c r="CD52" s="263"/>
      <c r="CE52" s="263"/>
      <c r="CF52" s="263"/>
      <c r="CG52" s="263"/>
      <c r="CH52" s="263"/>
      <c r="CI52" s="263"/>
      <c r="CJ52" s="263"/>
      <c r="CK52" s="263"/>
      <c r="CL52" s="263"/>
      <c r="CM52" s="263"/>
      <c r="CN52" s="263"/>
      <c r="CO52" s="263"/>
      <c r="CP52" s="263"/>
      <c r="CQ52" s="263"/>
      <c r="CR52" s="263"/>
      <c r="CS52" s="263"/>
      <c r="CT52" s="263"/>
      <c r="CU52" s="263"/>
      <c r="CV52" s="263"/>
      <c r="CW52" s="263"/>
      <c r="CX52" s="263"/>
      <c r="CY52" s="263"/>
      <c r="CZ52" s="263"/>
      <c r="DA52" s="263"/>
      <c r="DB52" s="263"/>
      <c r="DC52" s="263"/>
      <c r="DD52" s="263"/>
      <c r="DE52" s="263"/>
      <c r="DF52" s="263"/>
      <c r="DG52" s="263"/>
      <c r="DH52" s="263"/>
      <c r="DI52" s="263"/>
      <c r="DJ52" s="263"/>
      <c r="DK52" s="263"/>
      <c r="DL52" s="263"/>
      <c r="DM52" s="263"/>
      <c r="DN52" s="263"/>
      <c r="DO52" s="263"/>
      <c r="DP52" s="263"/>
      <c r="DQ52" s="263"/>
      <c r="DR52" s="263"/>
      <c r="DS52" s="263"/>
      <c r="DT52" s="263"/>
      <c r="DU52" s="263"/>
      <c r="DV52" s="263"/>
      <c r="DW52" s="263"/>
      <c r="DX52" s="263"/>
      <c r="DY52" s="263"/>
      <c r="DZ52" s="263"/>
      <c r="EA52" s="263"/>
      <c r="EB52" s="263"/>
      <c r="EC52" s="263"/>
      <c r="ED52" s="263"/>
      <c r="EE52" s="263"/>
      <c r="EF52" s="263"/>
      <c r="EG52" s="263"/>
      <c r="EH52" s="263"/>
      <c r="EI52" s="263"/>
      <c r="EJ52" s="263"/>
      <c r="EK52" s="263"/>
      <c r="EL52" s="263"/>
      <c r="EM52" s="263"/>
      <c r="EN52" s="263"/>
      <c r="EO52" s="263"/>
      <c r="EP52" s="263"/>
      <c r="EQ52" s="263"/>
      <c r="ER52" s="263"/>
      <c r="ES52" s="263"/>
      <c r="ET52" s="263"/>
      <c r="EU52" s="263"/>
      <c r="EV52" s="263"/>
      <c r="EW52" s="263"/>
      <c r="EX52" s="263"/>
      <c r="EY52" s="263"/>
      <c r="EZ52" s="263"/>
      <c r="FA52" s="263"/>
      <c r="FB52" s="263"/>
      <c r="FC52" s="263"/>
      <c r="FD52" s="263"/>
      <c r="FE52" s="263"/>
      <c r="FF52" s="263"/>
      <c r="FG52" s="263"/>
      <c r="FH52" s="263"/>
      <c r="FI52" s="263"/>
      <c r="FJ52" s="263"/>
      <c r="FK52" s="263"/>
      <c r="FL52" s="263"/>
      <c r="FM52" s="263"/>
      <c r="FN52" s="263"/>
      <c r="FO52" s="263"/>
      <c r="FP52" s="263"/>
      <c r="FQ52" s="263"/>
      <c r="FR52" s="263"/>
      <c r="FS52" s="263"/>
      <c r="FT52" s="263"/>
      <c r="FU52" s="263"/>
      <c r="FV52" s="263"/>
      <c r="FW52" s="263"/>
      <c r="FX52" s="263"/>
      <c r="FY52" s="263"/>
      <c r="FZ52" s="263"/>
      <c r="GA52" s="263"/>
      <c r="GB52" s="263"/>
      <c r="GC52" s="263"/>
      <c r="GD52" s="263"/>
      <c r="GE52" s="263"/>
      <c r="GF52" s="263"/>
      <c r="GG52" s="263"/>
      <c r="GH52" s="263"/>
      <c r="GI52" s="263"/>
      <c r="GJ52" s="263"/>
      <c r="GK52" s="263"/>
      <c r="GL52" s="263"/>
      <c r="GM52" s="263"/>
      <c r="GN52" s="263"/>
      <c r="GO52" s="263"/>
      <c r="GP52" s="263"/>
      <c r="GQ52" s="263"/>
      <c r="GR52" s="263"/>
      <c r="GS52" s="263"/>
      <c r="GT52" s="263"/>
      <c r="GU52" s="263"/>
      <c r="GV52" s="263"/>
      <c r="GW52" s="263"/>
      <c r="GX52" s="263"/>
      <c r="GY52" s="263"/>
      <c r="GZ52" s="263"/>
      <c r="HA52" s="263"/>
      <c r="HB52" s="263"/>
      <c r="HC52" s="263"/>
      <c r="HD52" s="263"/>
      <c r="HE52" s="263"/>
      <c r="HF52" s="263"/>
      <c r="HG52" s="263"/>
      <c r="HH52" s="263"/>
      <c r="HI52" s="263"/>
      <c r="HJ52" s="263"/>
      <c r="HK52" s="263"/>
      <c r="HL52" s="263"/>
      <c r="HM52" s="263"/>
      <c r="HN52" s="263"/>
      <c r="HO52" s="263"/>
      <c r="HP52" s="263"/>
      <c r="HQ52" s="263"/>
      <c r="HR52" s="263"/>
      <c r="HS52" s="263"/>
      <c r="HT52" s="263"/>
      <c r="HU52" s="263"/>
      <c r="HV52" s="263"/>
      <c r="HW52" s="263"/>
      <c r="HX52" s="263"/>
      <c r="HY52" s="263"/>
      <c r="HZ52" s="263"/>
      <c r="IA52" s="263"/>
      <c r="IB52" s="263"/>
      <c r="IC52" s="263"/>
      <c r="ID52" s="263"/>
      <c r="IE52" s="263"/>
      <c r="IF52" s="263"/>
      <c r="IG52" s="263"/>
      <c r="IH52" s="263"/>
      <c r="II52" s="263"/>
      <c r="IJ52" s="263"/>
      <c r="IK52" s="263"/>
      <c r="IL52" s="263"/>
      <c r="IM52" s="263"/>
      <c r="IN52" s="263"/>
      <c r="IO52" s="263"/>
      <c r="IP52" s="263"/>
      <c r="IQ52" s="263"/>
      <c r="IR52" s="263"/>
      <c r="IS52" s="263"/>
      <c r="IT52" s="263"/>
      <c r="IU52" s="263"/>
      <c r="IV52" s="263"/>
      <c r="IW52" s="263"/>
      <c r="IX52" s="263"/>
      <c r="IY52" s="263"/>
      <c r="IZ52" s="263"/>
      <c r="JA52" s="263"/>
      <c r="JB52" s="263"/>
      <c r="JC52" s="263"/>
      <c r="JD52" s="263"/>
      <c r="JE52" s="263"/>
      <c r="JF52" s="263"/>
      <c r="JG52" s="263"/>
      <c r="JH52" s="263"/>
      <c r="JI52" s="263"/>
      <c r="JJ52" s="263"/>
      <c r="JK52" s="263"/>
      <c r="JL52" s="263"/>
      <c r="JM52" s="263"/>
      <c r="JN52" s="263"/>
      <c r="JO52" s="263"/>
      <c r="JP52" s="263"/>
      <c r="JQ52" s="263"/>
      <c r="JR52" s="263"/>
      <c r="JS52" s="263"/>
      <c r="JT52" s="263"/>
      <c r="JU52" s="263"/>
      <c r="JV52" s="263"/>
      <c r="JW52" s="263"/>
      <c r="JX52" s="263"/>
      <c r="JY52" s="263"/>
      <c r="JZ52" s="263"/>
      <c r="KA52" s="263"/>
      <c r="KB52" s="263"/>
      <c r="KC52" s="263"/>
      <c r="KD52" s="263"/>
      <c r="KE52" s="263"/>
      <c r="KF52" s="263"/>
      <c r="KG52" s="263"/>
      <c r="KH52" s="263"/>
      <c r="KI52" s="263"/>
      <c r="KJ52" s="263"/>
      <c r="KK52" s="263"/>
      <c r="KL52" s="263"/>
      <c r="KM52" s="263"/>
      <c r="KN52" s="263"/>
      <c r="KO52" s="263"/>
      <c r="KP52" s="263"/>
      <c r="KQ52" s="263"/>
      <c r="KR52" s="263"/>
      <c r="KS52" s="263"/>
      <c r="KT52" s="263"/>
      <c r="KU52" s="263"/>
      <c r="KV52" s="263"/>
      <c r="KW52" s="263"/>
      <c r="KX52" s="263"/>
      <c r="KY52" s="263"/>
      <c r="KZ52" s="263"/>
      <c r="LA52" s="263"/>
      <c r="LB52" s="263"/>
      <c r="LC52" s="263"/>
      <c r="LD52" s="263"/>
      <c r="LE52" s="263"/>
      <c r="LF52" s="263"/>
      <c r="LG52" s="263"/>
      <c r="LH52" s="263"/>
      <c r="LI52" s="263"/>
      <c r="LJ52" s="263"/>
      <c r="LK52" s="263"/>
      <c r="LL52" s="263"/>
      <c r="LM52" s="263"/>
      <c r="LN52" s="263"/>
      <c r="LO52" s="263"/>
      <c r="LP52" s="263"/>
      <c r="LQ52" s="263"/>
      <c r="LR52" s="263"/>
      <c r="LS52" s="263"/>
      <c r="LT52" s="263"/>
      <c r="LU52" s="263"/>
      <c r="LV52" s="263"/>
      <c r="LW52" s="263"/>
      <c r="LX52" s="263"/>
      <c r="LY52" s="263"/>
      <c r="LZ52" s="263"/>
      <c r="MA52" s="263"/>
      <c r="MB52" s="263"/>
      <c r="MC52" s="263"/>
      <c r="MD52" s="263"/>
      <c r="ME52" s="263"/>
      <c r="MF52" s="263"/>
      <c r="MG52" s="263"/>
      <c r="MH52" s="263"/>
      <c r="MI52" s="263"/>
      <c r="MJ52" s="263"/>
      <c r="MK52" s="263"/>
      <c r="ML52" s="263"/>
      <c r="MM52" s="263"/>
      <c r="MN52" s="263"/>
      <c r="MO52" s="263"/>
      <c r="MP52" s="263"/>
      <c r="MQ52" s="263"/>
      <c r="MR52" s="263"/>
      <c r="MS52" s="263"/>
      <c r="MT52" s="263"/>
      <c r="MU52" s="263"/>
      <c r="MV52" s="263"/>
      <c r="MW52" s="263"/>
      <c r="MX52" s="263"/>
      <c r="MY52" s="263"/>
      <c r="MZ52" s="263"/>
      <c r="NA52" s="263"/>
      <c r="NB52" s="263"/>
      <c r="NC52" s="263"/>
      <c r="ND52" s="263"/>
      <c r="NE52" s="263"/>
      <c r="NF52" s="263"/>
      <c r="NG52" s="263"/>
      <c r="NH52" s="263"/>
      <c r="NI52" s="263"/>
      <c r="NJ52" s="263"/>
      <c r="NK52" s="263"/>
      <c r="NL52" s="263"/>
      <c r="NM52" s="263"/>
      <c r="NN52" s="263"/>
      <c r="NO52" s="263"/>
      <c r="NP52" s="263"/>
      <c r="NQ52" s="263"/>
      <c r="NR52" s="263"/>
      <c r="NS52" s="263"/>
      <c r="NT52" s="263"/>
      <c r="NU52" s="263"/>
      <c r="NV52" s="263"/>
      <c r="NW52" s="263"/>
      <c r="NX52" s="263"/>
      <c r="NY52" s="263"/>
      <c r="NZ52" s="263"/>
      <c r="OA52" s="263"/>
      <c r="OB52" s="263"/>
      <c r="OC52" s="263"/>
      <c r="OD52" s="263"/>
      <c r="OE52" s="263"/>
      <c r="OF52" s="263"/>
      <c r="OG52" s="263"/>
      <c r="OH52" s="263"/>
      <c r="OI52" s="263"/>
      <c r="OJ52" s="263"/>
      <c r="OK52" s="263"/>
      <c r="OL52" s="263"/>
      <c r="OM52" s="263"/>
      <c r="ON52" s="263"/>
      <c r="OO52" s="263"/>
      <c r="OP52" s="263"/>
      <c r="OQ52" s="263"/>
      <c r="OR52" s="263"/>
      <c r="OS52" s="263"/>
      <c r="OT52" s="263"/>
      <c r="OU52" s="263"/>
      <c r="OV52" s="263"/>
      <c r="OW52" s="263"/>
      <c r="OX52" s="263"/>
      <c r="OY52" s="263"/>
      <c r="OZ52" s="263"/>
      <c r="PA52" s="263"/>
      <c r="PB52" s="263"/>
      <c r="PC52" s="263"/>
      <c r="PD52" s="263"/>
      <c r="PE52" s="263"/>
      <c r="PF52" s="263"/>
      <c r="PG52" s="263"/>
      <c r="PH52" s="263"/>
      <c r="PI52" s="263"/>
      <c r="PJ52" s="263"/>
      <c r="PK52" s="263"/>
      <c r="PL52" s="263"/>
      <c r="PM52" s="263"/>
      <c r="PN52" s="263"/>
      <c r="PO52" s="263"/>
      <c r="PP52" s="263"/>
      <c r="PQ52" s="263"/>
      <c r="PR52" s="263"/>
      <c r="PS52" s="263"/>
      <c r="PT52" s="263"/>
      <c r="PU52" s="263"/>
      <c r="PV52" s="263"/>
      <c r="PW52" s="263"/>
      <c r="PX52" s="263"/>
      <c r="PY52" s="263"/>
      <c r="PZ52" s="263"/>
      <c r="QA52" s="263"/>
      <c r="QB52" s="263"/>
      <c r="QC52" s="263"/>
      <c r="QD52" s="263"/>
      <c r="QE52" s="263"/>
      <c r="QF52" s="263"/>
      <c r="QG52" s="263"/>
      <c r="QH52" s="263"/>
      <c r="QI52" s="263"/>
      <c r="QJ52" s="263"/>
      <c r="QK52" s="263"/>
      <c r="QL52" s="263"/>
      <c r="QM52" s="263"/>
      <c r="QN52" s="263"/>
      <c r="QO52" s="263"/>
      <c r="QP52" s="263"/>
      <c r="QQ52" s="263"/>
      <c r="QR52" s="263"/>
      <c r="QS52" s="263"/>
      <c r="QT52" s="263"/>
      <c r="QU52" s="263"/>
      <c r="QV52" s="263"/>
      <c r="QW52" s="263"/>
      <c r="QX52" s="263"/>
      <c r="QY52" s="263"/>
      <c r="QZ52" s="263"/>
      <c r="RA52" s="263"/>
      <c r="RB52" s="263"/>
      <c r="RC52" s="263"/>
      <c r="RD52" s="263"/>
      <c r="RE52" s="263"/>
      <c r="RF52" s="263"/>
      <c r="RG52" s="263"/>
      <c r="RH52" s="263"/>
      <c r="RI52" s="263"/>
      <c r="RJ52" s="263"/>
      <c r="RK52" s="263"/>
      <c r="RL52" s="263"/>
      <c r="RM52" s="263"/>
      <c r="RN52" s="263"/>
      <c r="RO52" s="263"/>
      <c r="RP52" s="263"/>
      <c r="RQ52" s="263"/>
      <c r="RR52" s="263"/>
      <c r="RS52" s="263"/>
      <c r="RT52" s="263"/>
      <c r="RU52" s="263"/>
      <c r="RV52" s="263"/>
      <c r="RW52" s="263"/>
      <c r="RX52" s="263"/>
      <c r="RY52" s="263"/>
      <c r="RZ52" s="263"/>
      <c r="SA52" s="263"/>
      <c r="SB52" s="263"/>
      <c r="SC52" s="263"/>
      <c r="SD52" s="263"/>
      <c r="SE52" s="263"/>
      <c r="SF52" s="263"/>
      <c r="SG52" s="263"/>
      <c r="SH52" s="263"/>
      <c r="SI52" s="263"/>
      <c r="SJ52" s="263"/>
      <c r="SK52" s="263"/>
      <c r="SL52" s="263"/>
      <c r="SM52" s="263"/>
      <c r="SN52" s="263"/>
      <c r="SO52" s="263"/>
      <c r="SP52" s="263"/>
      <c r="SQ52" s="263"/>
      <c r="SR52" s="263"/>
      <c r="SS52" s="263"/>
      <c r="ST52" s="263"/>
      <c r="SU52" s="263"/>
      <c r="SV52" s="263"/>
      <c r="SW52" s="263"/>
      <c r="SX52" s="263"/>
      <c r="SY52" s="263"/>
      <c r="SZ52" s="263"/>
      <c r="TA52" s="263"/>
      <c r="TB52" s="263"/>
      <c r="TC52" s="263"/>
      <c r="TD52" s="263"/>
      <c r="TE52" s="263"/>
      <c r="TF52" s="263"/>
      <c r="TG52" s="263"/>
      <c r="TH52" s="263"/>
      <c r="TI52" s="263"/>
      <c r="TJ52" s="263"/>
      <c r="TK52" s="263"/>
      <c r="TL52" s="263"/>
      <c r="TM52" s="263"/>
      <c r="TN52" s="263"/>
      <c r="TO52" s="263"/>
      <c r="TP52" s="263"/>
      <c r="TQ52" s="263"/>
      <c r="TR52" s="263"/>
      <c r="TS52" s="263"/>
      <c r="TT52" s="263"/>
      <c r="TU52" s="263"/>
      <c r="TV52" s="263"/>
      <c r="TW52" s="263"/>
      <c r="TX52" s="263"/>
      <c r="TY52" s="263"/>
      <c r="TZ52" s="263"/>
      <c r="UA52" s="263"/>
      <c r="UB52" s="263"/>
      <c r="UC52" s="263"/>
      <c r="UD52" s="263"/>
      <c r="UE52" s="263"/>
      <c r="UF52" s="263"/>
      <c r="UG52" s="263"/>
      <c r="UH52" s="263"/>
      <c r="UI52" s="263"/>
      <c r="UJ52" s="263"/>
      <c r="UK52" s="263"/>
      <c r="UL52" s="263"/>
      <c r="UM52" s="263"/>
      <c r="UN52" s="263"/>
      <c r="UO52" s="263"/>
      <c r="UP52" s="263"/>
      <c r="UQ52" s="263"/>
      <c r="UR52" s="263"/>
      <c r="US52" s="263"/>
      <c r="UT52" s="263"/>
      <c r="UU52" s="263"/>
      <c r="UV52" s="263"/>
      <c r="UW52" s="263"/>
      <c r="UX52" s="263"/>
      <c r="UY52" s="263"/>
      <c r="UZ52" s="263"/>
      <c r="VA52" s="263"/>
      <c r="VB52" s="263"/>
      <c r="VC52" s="263"/>
      <c r="VD52" s="263"/>
      <c r="VE52" s="263"/>
      <c r="VF52" s="263"/>
      <c r="VG52" s="263"/>
      <c r="VH52" s="263"/>
      <c r="VI52" s="263"/>
      <c r="VJ52" s="263"/>
      <c r="VK52" s="263"/>
      <c r="VL52" s="263"/>
      <c r="VM52" s="263"/>
      <c r="VN52" s="263"/>
      <c r="VO52" s="263"/>
      <c r="VP52" s="263"/>
      <c r="VQ52" s="263"/>
      <c r="VR52" s="263"/>
      <c r="VS52" s="263"/>
      <c r="VT52" s="263"/>
      <c r="VU52" s="263"/>
      <c r="VV52" s="263"/>
      <c r="VW52" s="263"/>
      <c r="VX52" s="263"/>
      <c r="VY52" s="263"/>
      <c r="VZ52" s="263"/>
      <c r="WA52" s="263"/>
      <c r="WB52" s="263"/>
      <c r="WC52" s="263"/>
      <c r="WD52" s="263"/>
      <c r="WE52" s="263"/>
      <c r="WF52" s="263"/>
      <c r="WG52" s="263"/>
      <c r="WH52" s="263"/>
      <c r="WI52" s="263"/>
      <c r="WJ52" s="263"/>
      <c r="WK52" s="263"/>
      <c r="WL52" s="263"/>
      <c r="WM52" s="263"/>
      <c r="WN52" s="263"/>
      <c r="WO52" s="263"/>
      <c r="WP52" s="263"/>
      <c r="WQ52" s="263"/>
      <c r="WR52" s="263"/>
      <c r="WS52" s="263"/>
      <c r="WT52" s="263"/>
      <c r="WU52" s="263"/>
      <c r="WV52" s="263"/>
      <c r="WW52" s="263"/>
      <c r="WX52" s="263"/>
      <c r="WY52" s="263"/>
      <c r="WZ52" s="263"/>
      <c r="XA52" s="263"/>
      <c r="XB52" s="263"/>
      <c r="XC52" s="263"/>
      <c r="XD52" s="263"/>
      <c r="XE52" s="263"/>
      <c r="XF52" s="263"/>
      <c r="XG52" s="263"/>
      <c r="XH52" s="263"/>
      <c r="XI52" s="263"/>
      <c r="XJ52" s="263"/>
      <c r="XK52" s="263"/>
      <c r="XL52" s="263"/>
      <c r="XM52" s="263"/>
      <c r="XN52" s="263"/>
      <c r="XO52" s="263"/>
      <c r="XP52" s="263"/>
      <c r="XQ52" s="263"/>
      <c r="XR52" s="263"/>
      <c r="XS52" s="263"/>
      <c r="XT52" s="263"/>
      <c r="XU52" s="263"/>
      <c r="XV52" s="263"/>
      <c r="XW52" s="263"/>
      <c r="XX52" s="263"/>
      <c r="XY52" s="263"/>
      <c r="XZ52" s="263"/>
      <c r="YA52" s="263"/>
      <c r="YB52" s="263"/>
      <c r="YC52" s="263"/>
      <c r="YD52" s="263"/>
      <c r="YE52" s="263"/>
      <c r="YF52" s="263"/>
      <c r="YG52" s="263"/>
      <c r="YH52" s="263"/>
      <c r="YI52" s="263"/>
      <c r="YJ52" s="263"/>
      <c r="YK52" s="263"/>
      <c r="YL52" s="263"/>
      <c r="YM52" s="263"/>
      <c r="YN52" s="263"/>
      <c r="YO52" s="263"/>
      <c r="YP52" s="263"/>
      <c r="YQ52" s="263"/>
      <c r="YR52" s="263"/>
      <c r="YS52" s="263"/>
      <c r="YT52" s="263"/>
      <c r="YU52" s="263"/>
      <c r="YV52" s="263"/>
      <c r="YW52" s="263"/>
      <c r="YX52" s="263"/>
      <c r="YY52" s="263"/>
      <c r="YZ52" s="263"/>
      <c r="ZA52" s="263"/>
      <c r="ZB52" s="263"/>
      <c r="ZC52" s="263"/>
      <c r="ZD52" s="263"/>
      <c r="ZE52" s="263"/>
      <c r="ZF52" s="263"/>
      <c r="ZG52" s="263"/>
      <c r="ZH52" s="263"/>
    </row>
    <row r="53" spans="1:684" s="259" customFormat="1" ht="15.75">
      <c r="A53" s="175" t="s">
        <v>62</v>
      </c>
      <c r="B53" s="185" t="s">
        <v>274</v>
      </c>
      <c r="C53" s="157"/>
      <c r="D53" s="89">
        <v>5</v>
      </c>
      <c r="E53" s="89"/>
      <c r="F53" s="90"/>
      <c r="G53" s="154"/>
      <c r="H53" s="84">
        <f t="shared" si="55"/>
        <v>36</v>
      </c>
      <c r="I53" s="91"/>
      <c r="J53" s="92">
        <v>36</v>
      </c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77">
        <f t="shared" si="26"/>
        <v>0</v>
      </c>
      <c r="W53" s="78">
        <v>0</v>
      </c>
      <c r="X53" s="93"/>
      <c r="Y53" s="94">
        <v>0</v>
      </c>
      <c r="Z53" s="95"/>
      <c r="AA53" s="77">
        <f t="shared" si="59"/>
        <v>0</v>
      </c>
      <c r="AB53" s="91">
        <v>36</v>
      </c>
      <c r="AC53" s="91">
        <v>0</v>
      </c>
      <c r="AD53" s="89">
        <v>0</v>
      </c>
      <c r="AE53" s="90">
        <v>0</v>
      </c>
      <c r="AF53" s="77">
        <f t="shared" si="56"/>
        <v>36</v>
      </c>
      <c r="AG53" s="93">
        <v>0</v>
      </c>
      <c r="AH53" s="89">
        <v>0</v>
      </c>
      <c r="AI53" s="94">
        <v>0</v>
      </c>
      <c r="AJ53" s="95">
        <v>0</v>
      </c>
      <c r="AK53" s="84">
        <f>AJ53+AI53+AH53+AG53</f>
        <v>0</v>
      </c>
      <c r="AL53" s="88">
        <v>0</v>
      </c>
      <c r="AM53" s="10">
        <v>0</v>
      </c>
      <c r="AN53" s="10">
        <v>0</v>
      </c>
      <c r="AO53" s="85">
        <v>0</v>
      </c>
      <c r="AP53" s="77">
        <f>AO53+AN53+AM53+AL53</f>
        <v>0</v>
      </c>
      <c r="AQ53" s="86">
        <v>36</v>
      </c>
      <c r="AR53" s="87"/>
    </row>
    <row r="54" spans="1:684" s="259" customFormat="1" ht="31.5">
      <c r="A54" s="175" t="s">
        <v>90</v>
      </c>
      <c r="B54" s="265" t="s">
        <v>275</v>
      </c>
      <c r="C54" s="156" t="s">
        <v>242</v>
      </c>
      <c r="D54" s="89"/>
      <c r="E54" s="89"/>
      <c r="F54" s="90"/>
      <c r="G54" s="154"/>
      <c r="H54" s="84">
        <f t="shared" si="55"/>
        <v>1152</v>
      </c>
      <c r="I54" s="91"/>
      <c r="J54" s="92">
        <v>1152</v>
      </c>
      <c r="K54" s="89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77">
        <f t="shared" si="26"/>
        <v>0</v>
      </c>
      <c r="W54" s="91">
        <v>0</v>
      </c>
      <c r="X54" s="93"/>
      <c r="Y54" s="94">
        <v>0</v>
      </c>
      <c r="Z54" s="95"/>
      <c r="AA54" s="77">
        <f t="shared" si="59"/>
        <v>0</v>
      </c>
      <c r="AB54" s="91">
        <v>0</v>
      </c>
      <c r="AC54" s="89">
        <v>0</v>
      </c>
      <c r="AD54" s="89">
        <v>432</v>
      </c>
      <c r="AE54" s="90">
        <v>0</v>
      </c>
      <c r="AF54" s="77">
        <f t="shared" si="56"/>
        <v>432</v>
      </c>
      <c r="AG54" s="91">
        <v>180</v>
      </c>
      <c r="AH54" s="89">
        <v>0</v>
      </c>
      <c r="AI54" s="89">
        <v>396</v>
      </c>
      <c r="AJ54" s="95">
        <v>0</v>
      </c>
      <c r="AK54" s="84">
        <f t="shared" ref="AK54" si="60">SUM(AG54:AJ54)</f>
        <v>576</v>
      </c>
      <c r="AL54" s="91">
        <v>144</v>
      </c>
      <c r="AM54" s="55">
        <v>0</v>
      </c>
      <c r="AN54" s="55">
        <v>0</v>
      </c>
      <c r="AO54" s="85">
        <v>0</v>
      </c>
      <c r="AP54" s="77">
        <f t="shared" si="58"/>
        <v>144</v>
      </c>
      <c r="AQ54" s="86">
        <v>756</v>
      </c>
      <c r="AR54" s="87">
        <v>396</v>
      </c>
    </row>
    <row r="55" spans="1:684" s="259" customFormat="1" ht="15.75">
      <c r="A55" s="174" t="s">
        <v>182</v>
      </c>
      <c r="B55" s="180" t="s">
        <v>295</v>
      </c>
      <c r="C55" s="108"/>
      <c r="D55" s="75"/>
      <c r="E55" s="75">
        <v>9</v>
      </c>
      <c r="F55" s="75"/>
      <c r="G55" s="110"/>
      <c r="H55" s="77">
        <v>18</v>
      </c>
      <c r="I55" s="78"/>
      <c r="J55" s="79">
        <v>18</v>
      </c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/>
      <c r="V55" s="77">
        <f t="shared" si="26"/>
        <v>0</v>
      </c>
      <c r="W55" s="78">
        <v>0</v>
      </c>
      <c r="X55" s="81"/>
      <c r="Y55" s="81">
        <v>0</v>
      </c>
      <c r="Z55" s="82"/>
      <c r="AA55" s="77">
        <f t="shared" si="59"/>
        <v>0</v>
      </c>
      <c r="AB55" s="78"/>
      <c r="AC55" s="75"/>
      <c r="AD55" s="75"/>
      <c r="AE55" s="76"/>
      <c r="AF55" s="77">
        <f t="shared" si="56"/>
        <v>0</v>
      </c>
      <c r="AG55" s="80"/>
      <c r="AH55" s="75"/>
      <c r="AI55" s="81"/>
      <c r="AJ55" s="82"/>
      <c r="AK55" s="77"/>
      <c r="AL55" s="80">
        <v>18</v>
      </c>
      <c r="AM55" s="10"/>
      <c r="AN55" s="10"/>
      <c r="AO55" s="85"/>
      <c r="AP55" s="77">
        <f t="shared" si="58"/>
        <v>18</v>
      </c>
      <c r="AQ55" s="86">
        <v>18</v>
      </c>
      <c r="AR55" s="87"/>
    </row>
    <row r="56" spans="1:684" s="259" customFormat="1" ht="15.75">
      <c r="A56" s="370" t="s">
        <v>17</v>
      </c>
      <c r="B56" s="371" t="s">
        <v>30</v>
      </c>
      <c r="C56" s="372">
        <v>2</v>
      </c>
      <c r="D56" s="373">
        <v>1</v>
      </c>
      <c r="E56" s="373">
        <v>2</v>
      </c>
      <c r="F56" s="374">
        <v>0</v>
      </c>
      <c r="G56" s="192">
        <v>0</v>
      </c>
      <c r="H56" s="375">
        <f>H57+H58+H59+H60</f>
        <v>458</v>
      </c>
      <c r="I56" s="376">
        <f>I57+I58+I59+I60</f>
        <v>6</v>
      </c>
      <c r="J56" s="115">
        <f>J57+J58+J59+J60</f>
        <v>452</v>
      </c>
      <c r="K56" s="115">
        <f t="shared" ref="K56:U56" si="61">K57+K58+K59+K60</f>
        <v>146</v>
      </c>
      <c r="L56" s="115">
        <f t="shared" si="61"/>
        <v>0</v>
      </c>
      <c r="M56" s="115">
        <f t="shared" si="61"/>
        <v>0</v>
      </c>
      <c r="N56" s="115">
        <f t="shared" si="61"/>
        <v>0</v>
      </c>
      <c r="O56" s="115">
        <f t="shared" si="61"/>
        <v>2</v>
      </c>
      <c r="P56" s="115">
        <f t="shared" si="61"/>
        <v>6</v>
      </c>
      <c r="Q56" s="115">
        <f t="shared" si="61"/>
        <v>0</v>
      </c>
      <c r="R56" s="115">
        <f t="shared" si="61"/>
        <v>0</v>
      </c>
      <c r="S56" s="115">
        <f t="shared" si="61"/>
        <v>0</v>
      </c>
      <c r="T56" s="115">
        <f t="shared" si="61"/>
        <v>0</v>
      </c>
      <c r="U56" s="192">
        <f t="shared" si="61"/>
        <v>0</v>
      </c>
      <c r="V56" s="377">
        <f t="shared" si="26"/>
        <v>0</v>
      </c>
      <c r="W56" s="378">
        <f>W57+W58+W59+W60</f>
        <v>0</v>
      </c>
      <c r="X56" s="192">
        <f t="shared" ref="X56:AP56" si="62">X57+X58+X59+X60</f>
        <v>0</v>
      </c>
      <c r="Y56" s="192">
        <f t="shared" si="62"/>
        <v>32</v>
      </c>
      <c r="Z56" s="192">
        <f t="shared" si="62"/>
        <v>0</v>
      </c>
      <c r="AA56" s="190">
        <f t="shared" si="62"/>
        <v>32</v>
      </c>
      <c r="AB56" s="378">
        <f t="shared" si="62"/>
        <v>82</v>
      </c>
      <c r="AC56" s="192">
        <f t="shared" si="62"/>
        <v>0</v>
      </c>
      <c r="AD56" s="192">
        <f t="shared" si="62"/>
        <v>284</v>
      </c>
      <c r="AE56" s="192">
        <f t="shared" si="62"/>
        <v>6</v>
      </c>
      <c r="AF56" s="190">
        <f t="shared" si="62"/>
        <v>372</v>
      </c>
      <c r="AG56" s="378">
        <f t="shared" si="62"/>
        <v>54</v>
      </c>
      <c r="AH56" s="192">
        <f t="shared" si="62"/>
        <v>0</v>
      </c>
      <c r="AI56" s="192">
        <f t="shared" si="62"/>
        <v>0</v>
      </c>
      <c r="AJ56" s="192">
        <f t="shared" si="62"/>
        <v>0</v>
      </c>
      <c r="AK56" s="190">
        <f>AK57+AK58+AK59+AK60</f>
        <v>54</v>
      </c>
      <c r="AL56" s="378">
        <f t="shared" si="62"/>
        <v>0</v>
      </c>
      <c r="AM56" s="192">
        <f t="shared" si="62"/>
        <v>0</v>
      </c>
      <c r="AN56" s="192">
        <f t="shared" si="62"/>
        <v>0</v>
      </c>
      <c r="AO56" s="192">
        <f t="shared" si="62"/>
        <v>0</v>
      </c>
      <c r="AP56" s="190">
        <f t="shared" si="62"/>
        <v>0</v>
      </c>
      <c r="AQ56" s="378">
        <f>AQ57+AQ58+AQ59+AQ60</f>
        <v>450</v>
      </c>
      <c r="AR56" s="117">
        <f>AR57+AR58+AR59+AR60</f>
        <v>8</v>
      </c>
    </row>
    <row r="57" spans="1:684" s="259" customFormat="1" ht="31.5">
      <c r="A57" s="174" t="s">
        <v>24</v>
      </c>
      <c r="B57" s="184" t="s">
        <v>63</v>
      </c>
      <c r="C57" s="78"/>
      <c r="D57" s="75"/>
      <c r="E57" s="75">
        <v>6</v>
      </c>
      <c r="F57" s="76"/>
      <c r="G57" s="110">
        <v>4.5</v>
      </c>
      <c r="H57" s="84">
        <f>I57+J57</f>
        <v>152</v>
      </c>
      <c r="I57" s="78">
        <v>6</v>
      </c>
      <c r="J57" s="79">
        <v>146</v>
      </c>
      <c r="K57" s="76">
        <v>146</v>
      </c>
      <c r="L57" s="76"/>
      <c r="M57" s="76"/>
      <c r="N57" s="76"/>
      <c r="O57" s="76">
        <v>2</v>
      </c>
      <c r="P57" s="76">
        <v>6</v>
      </c>
      <c r="Q57" s="76"/>
      <c r="R57" s="76"/>
      <c r="S57" s="76"/>
      <c r="T57" s="76"/>
      <c r="U57" s="76"/>
      <c r="V57" s="77">
        <f t="shared" si="26"/>
        <v>0</v>
      </c>
      <c r="W57" s="78">
        <f>W58+W59+W60</f>
        <v>0</v>
      </c>
      <c r="X57" s="80"/>
      <c r="Y57" s="81">
        <v>32</v>
      </c>
      <c r="Z57" s="82">
        <v>0</v>
      </c>
      <c r="AA57" s="77">
        <f t="shared" si="59"/>
        <v>32</v>
      </c>
      <c r="AB57" s="78">
        <v>82</v>
      </c>
      <c r="AC57" s="78">
        <v>0</v>
      </c>
      <c r="AD57" s="75">
        <v>32</v>
      </c>
      <c r="AE57" s="76">
        <v>6</v>
      </c>
      <c r="AF57" s="77">
        <f>AE57+AD57+AC57+AB57</f>
        <v>120</v>
      </c>
      <c r="AG57" s="80">
        <v>0</v>
      </c>
      <c r="AH57" s="75">
        <v>0</v>
      </c>
      <c r="AI57" s="81">
        <v>0</v>
      </c>
      <c r="AJ57" s="82">
        <v>0</v>
      </c>
      <c r="AK57" s="77">
        <f>SUM(AG57:AJ57)</f>
        <v>0</v>
      </c>
      <c r="AL57" s="83">
        <v>0</v>
      </c>
      <c r="AM57" s="10">
        <v>0</v>
      </c>
      <c r="AN57" s="10">
        <v>0</v>
      </c>
      <c r="AO57" s="85">
        <v>0</v>
      </c>
      <c r="AP57" s="77">
        <f>AO57+AN57+AM57+AL57</f>
        <v>0</v>
      </c>
      <c r="AQ57" s="86">
        <v>144</v>
      </c>
      <c r="AR57" s="87">
        <v>8</v>
      </c>
    </row>
    <row r="58" spans="1:684" s="70" customFormat="1" ht="15.75">
      <c r="A58" s="175" t="s">
        <v>40</v>
      </c>
      <c r="B58" s="186" t="s">
        <v>274</v>
      </c>
      <c r="C58" s="91"/>
      <c r="D58" s="89"/>
      <c r="E58" s="89"/>
      <c r="F58" s="90"/>
      <c r="G58" s="110"/>
      <c r="H58" s="84"/>
      <c r="I58" s="91"/>
      <c r="J58" s="79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77">
        <f t="shared" si="26"/>
        <v>0</v>
      </c>
      <c r="W58" s="78"/>
      <c r="X58" s="93"/>
      <c r="Y58" s="94"/>
      <c r="Z58" s="95"/>
      <c r="AA58" s="77">
        <f t="shared" si="59"/>
        <v>0</v>
      </c>
      <c r="AB58" s="91"/>
      <c r="AC58" s="91"/>
      <c r="AD58" s="89"/>
      <c r="AE58" s="90"/>
      <c r="AF58" s="77">
        <f>AE58+AD58+AC58+AB58</f>
        <v>0</v>
      </c>
      <c r="AG58" s="93"/>
      <c r="AH58" s="89"/>
      <c r="AI58" s="94"/>
      <c r="AJ58" s="95"/>
      <c r="AK58" s="77">
        <f t="shared" ref="AK58:AK59" si="63">SUM(AG58:AJ58)</f>
        <v>0</v>
      </c>
      <c r="AL58" s="83"/>
      <c r="AM58" s="10"/>
      <c r="AN58" s="10"/>
      <c r="AO58" s="85"/>
      <c r="AP58" s="77">
        <f t="shared" ref="AP58:AP60" si="64">AO58+AN58+AM58+AL58</f>
        <v>0</v>
      </c>
      <c r="AQ58" s="78"/>
      <c r="AR58" s="87"/>
    </row>
    <row r="59" spans="1:684" s="259" customFormat="1" ht="19.5" customHeight="1">
      <c r="A59" s="175" t="s">
        <v>25</v>
      </c>
      <c r="B59" s="265" t="s">
        <v>275</v>
      </c>
      <c r="C59" s="177" t="s">
        <v>243</v>
      </c>
      <c r="D59" s="89"/>
      <c r="E59" s="96"/>
      <c r="F59" s="97"/>
      <c r="G59" s="154"/>
      <c r="H59" s="84">
        <v>288</v>
      </c>
      <c r="I59" s="91"/>
      <c r="J59" s="92">
        <v>288</v>
      </c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77">
        <f t="shared" si="26"/>
        <v>0</v>
      </c>
      <c r="W59" s="78"/>
      <c r="X59" s="93"/>
      <c r="Y59" s="94"/>
      <c r="Z59" s="95"/>
      <c r="AA59" s="77">
        <f t="shared" si="59"/>
        <v>0</v>
      </c>
      <c r="AB59" s="91"/>
      <c r="AC59" s="91"/>
      <c r="AD59" s="89">
        <v>252</v>
      </c>
      <c r="AE59" s="90"/>
      <c r="AF59" s="77">
        <f>AE59+AD59+AC59+AB59</f>
        <v>252</v>
      </c>
      <c r="AG59" s="91">
        <v>36</v>
      </c>
      <c r="AH59" s="89"/>
      <c r="AI59" s="94"/>
      <c r="AJ59" s="95"/>
      <c r="AK59" s="84">
        <f t="shared" si="63"/>
        <v>36</v>
      </c>
      <c r="AL59" s="88"/>
      <c r="AM59" s="10"/>
      <c r="AN59" s="10"/>
      <c r="AO59" s="85"/>
      <c r="AP59" s="77">
        <f t="shared" si="64"/>
        <v>0</v>
      </c>
      <c r="AQ59" s="86">
        <v>288</v>
      </c>
      <c r="AR59" s="87"/>
    </row>
    <row r="60" spans="1:684" s="259" customFormat="1" ht="15.75">
      <c r="A60" s="174" t="s">
        <v>183</v>
      </c>
      <c r="B60" s="180" t="s">
        <v>295</v>
      </c>
      <c r="C60" s="108"/>
      <c r="D60" s="75"/>
      <c r="E60" s="98">
        <v>6</v>
      </c>
      <c r="F60" s="98"/>
      <c r="G60" s="110"/>
      <c r="H60" s="77">
        <v>18</v>
      </c>
      <c r="I60" s="78"/>
      <c r="J60" s="79">
        <v>18</v>
      </c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6"/>
      <c r="V60" s="77">
        <f t="shared" si="26"/>
        <v>0</v>
      </c>
      <c r="W60" s="78"/>
      <c r="X60" s="81"/>
      <c r="Y60" s="81"/>
      <c r="Z60" s="82"/>
      <c r="AA60" s="77">
        <f t="shared" si="59"/>
        <v>0</v>
      </c>
      <c r="AB60" s="78"/>
      <c r="AC60" s="75"/>
      <c r="AD60" s="75"/>
      <c r="AE60" s="76"/>
      <c r="AF60" s="77">
        <f>AE60+AD60+AC60+AB60</f>
        <v>0</v>
      </c>
      <c r="AG60" s="78">
        <v>18</v>
      </c>
      <c r="AH60" s="75"/>
      <c r="AI60" s="81"/>
      <c r="AJ60" s="82"/>
      <c r="AK60" s="77">
        <v>18</v>
      </c>
      <c r="AL60" s="80"/>
      <c r="AM60" s="10"/>
      <c r="AN60" s="10"/>
      <c r="AO60" s="85"/>
      <c r="AP60" s="77">
        <f t="shared" si="64"/>
        <v>0</v>
      </c>
      <c r="AQ60" s="86">
        <v>18</v>
      </c>
      <c r="AR60" s="87"/>
    </row>
    <row r="61" spans="1:684" s="259" customFormat="1" ht="15.75">
      <c r="A61" s="370" t="s">
        <v>22</v>
      </c>
      <c r="B61" s="379" t="s">
        <v>64</v>
      </c>
      <c r="C61" s="191">
        <v>2</v>
      </c>
      <c r="D61" s="115">
        <v>1</v>
      </c>
      <c r="E61" s="115">
        <v>1</v>
      </c>
      <c r="F61" s="192">
        <v>0</v>
      </c>
      <c r="G61" s="192">
        <v>1</v>
      </c>
      <c r="H61" s="375">
        <f>H62+H63+H64</f>
        <v>308</v>
      </c>
      <c r="I61" s="191">
        <f>I62+I63+I64</f>
        <v>0</v>
      </c>
      <c r="J61" s="115">
        <f>J62+J63+J64</f>
        <v>308</v>
      </c>
      <c r="K61" s="115">
        <f t="shared" ref="K61:U61" si="65">K62+K63+K64</f>
        <v>41</v>
      </c>
      <c r="L61" s="115">
        <f t="shared" si="65"/>
        <v>0</v>
      </c>
      <c r="M61" s="115">
        <f t="shared" si="65"/>
        <v>0</v>
      </c>
      <c r="N61" s="115">
        <f t="shared" si="65"/>
        <v>20</v>
      </c>
      <c r="O61" s="115">
        <f t="shared" si="65"/>
        <v>0</v>
      </c>
      <c r="P61" s="115">
        <f t="shared" si="65"/>
        <v>2</v>
      </c>
      <c r="Q61" s="115">
        <f t="shared" si="65"/>
        <v>0</v>
      </c>
      <c r="R61" s="115">
        <f t="shared" si="65"/>
        <v>0</v>
      </c>
      <c r="S61" s="115">
        <f t="shared" si="65"/>
        <v>0</v>
      </c>
      <c r="T61" s="115">
        <f t="shared" si="65"/>
        <v>0</v>
      </c>
      <c r="U61" s="192">
        <f t="shared" si="65"/>
        <v>0</v>
      </c>
      <c r="V61" s="377">
        <f t="shared" si="26"/>
        <v>0</v>
      </c>
      <c r="W61" s="378">
        <f>W62+W63+W64</f>
        <v>0</v>
      </c>
      <c r="X61" s="192">
        <f t="shared" ref="X61:AP61" si="66">X62+X63+X64</f>
        <v>0</v>
      </c>
      <c r="Y61" s="192">
        <f t="shared" si="66"/>
        <v>0</v>
      </c>
      <c r="Z61" s="192">
        <f t="shared" si="66"/>
        <v>0</v>
      </c>
      <c r="AA61" s="190">
        <f t="shared" si="66"/>
        <v>0</v>
      </c>
      <c r="AB61" s="378">
        <f t="shared" si="66"/>
        <v>0</v>
      </c>
      <c r="AC61" s="192">
        <f t="shared" si="66"/>
        <v>0</v>
      </c>
      <c r="AD61" s="192">
        <f t="shared" si="66"/>
        <v>32</v>
      </c>
      <c r="AE61" s="192">
        <f t="shared" si="66"/>
        <v>0</v>
      </c>
      <c r="AF61" s="190">
        <f t="shared" si="66"/>
        <v>32</v>
      </c>
      <c r="AG61" s="378">
        <f>AG62+AG64+AG64</f>
        <v>40</v>
      </c>
      <c r="AH61" s="192">
        <f t="shared" si="66"/>
        <v>0</v>
      </c>
      <c r="AI61" s="192">
        <f t="shared" si="66"/>
        <v>146</v>
      </c>
      <c r="AJ61" s="192">
        <f t="shared" si="66"/>
        <v>0</v>
      </c>
      <c r="AK61" s="190">
        <f t="shared" si="66"/>
        <v>186</v>
      </c>
      <c r="AL61" s="378">
        <f t="shared" si="66"/>
        <v>90</v>
      </c>
      <c r="AM61" s="192">
        <f t="shared" si="66"/>
        <v>0</v>
      </c>
      <c r="AN61" s="192">
        <f t="shared" si="66"/>
        <v>0</v>
      </c>
      <c r="AO61" s="192">
        <f t="shared" si="66"/>
        <v>0</v>
      </c>
      <c r="AP61" s="273">
        <f t="shared" si="66"/>
        <v>90</v>
      </c>
      <c r="AQ61" s="380">
        <f>AQ62+AQ63+AQ64</f>
        <v>306</v>
      </c>
      <c r="AR61" s="117">
        <f>AR62+AR63+AR64</f>
        <v>2</v>
      </c>
    </row>
    <row r="62" spans="1:684" s="259" customFormat="1" ht="15.75">
      <c r="A62" s="174" t="s">
        <v>26</v>
      </c>
      <c r="B62" s="184" t="s">
        <v>65</v>
      </c>
      <c r="C62" s="78"/>
      <c r="D62" s="75">
        <v>8</v>
      </c>
      <c r="E62" s="75"/>
      <c r="F62" s="76"/>
      <c r="G62" s="110">
        <v>6.7</v>
      </c>
      <c r="H62" s="77">
        <f>I62+J62</f>
        <v>110</v>
      </c>
      <c r="I62" s="78"/>
      <c r="J62" s="79">
        <v>110</v>
      </c>
      <c r="K62" s="76">
        <v>41</v>
      </c>
      <c r="L62" s="76"/>
      <c r="M62" s="76"/>
      <c r="N62" s="76">
        <v>20</v>
      </c>
      <c r="O62" s="76"/>
      <c r="P62" s="76">
        <v>2</v>
      </c>
      <c r="Q62" s="76"/>
      <c r="R62" s="76"/>
      <c r="S62" s="76"/>
      <c r="T62" s="76"/>
      <c r="U62" s="76"/>
      <c r="V62" s="77">
        <f t="shared" si="26"/>
        <v>0</v>
      </c>
      <c r="W62" s="78"/>
      <c r="X62" s="80"/>
      <c r="Y62" s="81"/>
      <c r="Z62" s="82"/>
      <c r="AA62" s="77">
        <f>Z62+Y62+X62+W62</f>
        <v>0</v>
      </c>
      <c r="AB62" s="78">
        <v>0</v>
      </c>
      <c r="AC62" s="78">
        <v>0</v>
      </c>
      <c r="AD62" s="75">
        <v>32</v>
      </c>
      <c r="AE62" s="76">
        <v>0</v>
      </c>
      <c r="AF62" s="77">
        <f>AE62+AD62+AC62+AB62</f>
        <v>32</v>
      </c>
      <c r="AG62" s="80">
        <v>40</v>
      </c>
      <c r="AH62" s="75">
        <v>0</v>
      </c>
      <c r="AI62" s="81">
        <v>38</v>
      </c>
      <c r="AJ62" s="82">
        <v>0</v>
      </c>
      <c r="AK62" s="77">
        <f>SUM(AG62:AJ62)</f>
        <v>78</v>
      </c>
      <c r="AL62" s="83">
        <v>0</v>
      </c>
      <c r="AM62" s="10">
        <v>0</v>
      </c>
      <c r="AN62" s="10">
        <v>0</v>
      </c>
      <c r="AO62" s="85">
        <v>0</v>
      </c>
      <c r="AP62" s="77">
        <f>AO62+AN62+AM62+AL62</f>
        <v>0</v>
      </c>
      <c r="AQ62" s="86">
        <v>108</v>
      </c>
      <c r="AR62" s="87">
        <v>2</v>
      </c>
    </row>
    <row r="63" spans="1:684" s="259" customFormat="1" ht="27.75" customHeight="1">
      <c r="A63" s="174" t="s">
        <v>18</v>
      </c>
      <c r="B63" s="324" t="s">
        <v>275</v>
      </c>
      <c r="C63" s="217" t="s">
        <v>244</v>
      </c>
      <c r="D63" s="89"/>
      <c r="E63" s="89"/>
      <c r="F63" s="90"/>
      <c r="G63" s="154"/>
      <c r="H63" s="84">
        <v>180</v>
      </c>
      <c r="I63" s="91"/>
      <c r="J63" s="92">
        <v>180</v>
      </c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77">
        <f t="shared" si="26"/>
        <v>0</v>
      </c>
      <c r="W63" s="91">
        <v>0</v>
      </c>
      <c r="X63" s="93"/>
      <c r="Y63" s="94">
        <v>0</v>
      </c>
      <c r="Z63" s="95"/>
      <c r="AA63" s="77">
        <f t="shared" si="59"/>
        <v>0</v>
      </c>
      <c r="AB63" s="91"/>
      <c r="AC63" s="91"/>
      <c r="AD63" s="89"/>
      <c r="AE63" s="90"/>
      <c r="AF63" s="77">
        <f>AE63+AD63+AC63+AB63</f>
        <v>0</v>
      </c>
      <c r="AG63" s="93">
        <v>0</v>
      </c>
      <c r="AH63" s="89"/>
      <c r="AI63" s="89">
        <v>108</v>
      </c>
      <c r="AJ63" s="95"/>
      <c r="AK63" s="84">
        <f>SUM(AG63:AJ63)</f>
        <v>108</v>
      </c>
      <c r="AL63" s="119">
        <v>72</v>
      </c>
      <c r="AM63" s="55"/>
      <c r="AN63" s="10"/>
      <c r="AO63" s="85"/>
      <c r="AP63" s="77">
        <f t="shared" ref="AP63:AP64" si="67">AO63+AN63+AM63+AL63</f>
        <v>72</v>
      </c>
      <c r="AQ63" s="86">
        <v>180</v>
      </c>
      <c r="AR63" s="87"/>
    </row>
    <row r="64" spans="1:684" s="259" customFormat="1" ht="15.75">
      <c r="A64" s="174" t="s">
        <v>185</v>
      </c>
      <c r="B64" s="180" t="s">
        <v>295</v>
      </c>
      <c r="C64" s="91"/>
      <c r="D64" s="89"/>
      <c r="E64" s="89">
        <v>9</v>
      </c>
      <c r="F64" s="90"/>
      <c r="G64" s="110"/>
      <c r="H64" s="77">
        <v>18</v>
      </c>
      <c r="I64" s="91"/>
      <c r="J64" s="92">
        <v>18</v>
      </c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77">
        <f t="shared" si="26"/>
        <v>0</v>
      </c>
      <c r="W64" s="91">
        <v>0</v>
      </c>
      <c r="X64" s="93"/>
      <c r="Y64" s="94">
        <v>0</v>
      </c>
      <c r="Z64" s="95"/>
      <c r="AA64" s="77">
        <f t="shared" si="59"/>
        <v>0</v>
      </c>
      <c r="AB64" s="91"/>
      <c r="AC64" s="91"/>
      <c r="AD64" s="89"/>
      <c r="AE64" s="90"/>
      <c r="AF64" s="77">
        <f>AE64+AD64+AC64+AB64</f>
        <v>0</v>
      </c>
      <c r="AG64" s="93"/>
      <c r="AH64" s="89"/>
      <c r="AI64" s="94"/>
      <c r="AJ64" s="95"/>
      <c r="AK64" s="84"/>
      <c r="AL64" s="88">
        <v>18</v>
      </c>
      <c r="AM64" s="55"/>
      <c r="AN64" s="10"/>
      <c r="AO64" s="85"/>
      <c r="AP64" s="77">
        <f t="shared" si="67"/>
        <v>18</v>
      </c>
      <c r="AQ64" s="86">
        <v>18</v>
      </c>
      <c r="AR64" s="87"/>
    </row>
    <row r="65" spans="1:44" s="259" customFormat="1" ht="31.5">
      <c r="A65" s="381" t="s">
        <v>66</v>
      </c>
      <c r="B65" s="382" t="s">
        <v>179</v>
      </c>
      <c r="C65" s="383">
        <v>1</v>
      </c>
      <c r="D65" s="384">
        <v>0</v>
      </c>
      <c r="E65" s="384">
        <v>1</v>
      </c>
      <c r="F65" s="384">
        <v>0</v>
      </c>
      <c r="G65" s="385">
        <v>2</v>
      </c>
      <c r="H65" s="273">
        <f>H66+H67+H68</f>
        <v>252</v>
      </c>
      <c r="I65" s="383">
        <f>I66+I67+I68</f>
        <v>6</v>
      </c>
      <c r="J65" s="384">
        <f>J66+J67+J68</f>
        <v>246</v>
      </c>
      <c r="K65" s="384">
        <f t="shared" ref="K65:U65" si="68">K66+K67+K68</f>
        <v>0</v>
      </c>
      <c r="L65" s="384">
        <f t="shared" si="68"/>
        <v>0</v>
      </c>
      <c r="M65" s="384">
        <f t="shared" si="68"/>
        <v>0</v>
      </c>
      <c r="N65" s="384">
        <f t="shared" si="68"/>
        <v>0</v>
      </c>
      <c r="O65" s="384">
        <f t="shared" si="68"/>
        <v>2</v>
      </c>
      <c r="P65" s="384">
        <f t="shared" si="68"/>
        <v>6</v>
      </c>
      <c r="Q65" s="384">
        <f t="shared" si="68"/>
        <v>0</v>
      </c>
      <c r="R65" s="384">
        <f t="shared" si="68"/>
        <v>0</v>
      </c>
      <c r="S65" s="384">
        <f t="shared" si="68"/>
        <v>0</v>
      </c>
      <c r="T65" s="384">
        <f t="shared" si="68"/>
        <v>0</v>
      </c>
      <c r="U65" s="385">
        <f t="shared" si="68"/>
        <v>0</v>
      </c>
      <c r="V65" s="273">
        <f t="shared" si="26"/>
        <v>0</v>
      </c>
      <c r="W65" s="383">
        <f t="shared" ref="W65:AR65" si="69">W66+W67+W68</f>
        <v>0</v>
      </c>
      <c r="X65" s="384">
        <f t="shared" si="69"/>
        <v>0</v>
      </c>
      <c r="Y65" s="384">
        <f t="shared" si="69"/>
        <v>0</v>
      </c>
      <c r="Z65" s="385">
        <f t="shared" si="69"/>
        <v>0</v>
      </c>
      <c r="AA65" s="273">
        <f t="shared" si="69"/>
        <v>0</v>
      </c>
      <c r="AB65" s="383">
        <f t="shared" si="69"/>
        <v>0</v>
      </c>
      <c r="AC65" s="384">
        <f t="shared" si="69"/>
        <v>0</v>
      </c>
      <c r="AD65" s="384">
        <f t="shared" si="69"/>
        <v>0</v>
      </c>
      <c r="AE65" s="385">
        <f t="shared" si="69"/>
        <v>0</v>
      </c>
      <c r="AF65" s="273">
        <f t="shared" si="69"/>
        <v>0</v>
      </c>
      <c r="AG65" s="383">
        <f t="shared" si="69"/>
        <v>40</v>
      </c>
      <c r="AH65" s="384">
        <f t="shared" si="69"/>
        <v>0</v>
      </c>
      <c r="AI65" s="384">
        <f t="shared" si="69"/>
        <v>52</v>
      </c>
      <c r="AJ65" s="385">
        <f t="shared" si="69"/>
        <v>0</v>
      </c>
      <c r="AK65" s="273">
        <f t="shared" si="69"/>
        <v>92</v>
      </c>
      <c r="AL65" s="383">
        <f t="shared" si="69"/>
        <v>118</v>
      </c>
      <c r="AM65" s="384">
        <f t="shared" si="69"/>
        <v>6</v>
      </c>
      <c r="AN65" s="384">
        <f t="shared" si="69"/>
        <v>36</v>
      </c>
      <c r="AO65" s="385">
        <f t="shared" si="69"/>
        <v>0</v>
      </c>
      <c r="AP65" s="273">
        <f t="shared" si="69"/>
        <v>160</v>
      </c>
      <c r="AQ65" s="380">
        <f>AQ66+AQ67+AQ68</f>
        <v>198</v>
      </c>
      <c r="AR65" s="117">
        <f t="shared" si="69"/>
        <v>54</v>
      </c>
    </row>
    <row r="66" spans="1:44" s="259" customFormat="1" ht="47.25">
      <c r="A66" s="175" t="s">
        <v>67</v>
      </c>
      <c r="B66" s="323" t="s">
        <v>192</v>
      </c>
      <c r="C66" s="78"/>
      <c r="D66" s="75"/>
      <c r="E66" s="75">
        <v>9</v>
      </c>
      <c r="F66" s="75"/>
      <c r="G66" s="82">
        <v>7.8</v>
      </c>
      <c r="H66" s="77">
        <f>I66+J66</f>
        <v>162</v>
      </c>
      <c r="I66" s="78">
        <v>6</v>
      </c>
      <c r="J66" s="79">
        <v>156</v>
      </c>
      <c r="K66" s="75"/>
      <c r="L66" s="75"/>
      <c r="M66" s="75"/>
      <c r="N66" s="75"/>
      <c r="O66" s="75">
        <v>2</v>
      </c>
      <c r="P66" s="75">
        <v>6</v>
      </c>
      <c r="Q66" s="75"/>
      <c r="R66" s="75"/>
      <c r="S66" s="75"/>
      <c r="T66" s="75"/>
      <c r="U66" s="76"/>
      <c r="V66" s="77">
        <f t="shared" si="26"/>
        <v>0</v>
      </c>
      <c r="W66" s="78"/>
      <c r="X66" s="81"/>
      <c r="Y66" s="81"/>
      <c r="Z66" s="82"/>
      <c r="AA66" s="77">
        <f t="shared" si="59"/>
        <v>0</v>
      </c>
      <c r="AB66" s="78"/>
      <c r="AC66" s="75"/>
      <c r="AD66" s="75"/>
      <c r="AE66" s="76"/>
      <c r="AF66" s="77">
        <f>AE66+AD66+AC66+AB66</f>
        <v>0</v>
      </c>
      <c r="AG66" s="80">
        <v>40</v>
      </c>
      <c r="AH66" s="75">
        <v>0</v>
      </c>
      <c r="AI66" s="75">
        <v>52</v>
      </c>
      <c r="AJ66" s="82">
        <v>0</v>
      </c>
      <c r="AK66" s="77">
        <f>AJ66+AI66+AH66+AG66</f>
        <v>92</v>
      </c>
      <c r="AL66" s="78">
        <v>64</v>
      </c>
      <c r="AM66" s="10">
        <v>6</v>
      </c>
      <c r="AN66" s="10">
        <v>0</v>
      </c>
      <c r="AO66" s="85">
        <v>0</v>
      </c>
      <c r="AP66" s="77">
        <f>AO66+AN66+AM66+AL66</f>
        <v>70</v>
      </c>
      <c r="AQ66" s="86">
        <v>108</v>
      </c>
      <c r="AR66" s="87">
        <v>54</v>
      </c>
    </row>
    <row r="67" spans="1:44" s="259" customFormat="1" ht="15.75">
      <c r="A67" s="175" t="s">
        <v>276</v>
      </c>
      <c r="B67" s="185" t="s">
        <v>275</v>
      </c>
      <c r="C67" s="91">
        <v>10</v>
      </c>
      <c r="D67" s="89"/>
      <c r="E67" s="89"/>
      <c r="F67" s="89"/>
      <c r="G67" s="154"/>
      <c r="H67" s="84">
        <v>72</v>
      </c>
      <c r="I67" s="91"/>
      <c r="J67" s="92">
        <v>72</v>
      </c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90"/>
      <c r="V67" s="77">
        <f t="shared" si="26"/>
        <v>0</v>
      </c>
      <c r="W67" s="91">
        <v>0</v>
      </c>
      <c r="X67" s="94">
        <v>0</v>
      </c>
      <c r="Y67" s="94">
        <v>0</v>
      </c>
      <c r="Z67" s="95">
        <v>0</v>
      </c>
      <c r="AA67" s="77">
        <f t="shared" si="59"/>
        <v>0</v>
      </c>
      <c r="AB67" s="91"/>
      <c r="AC67" s="89"/>
      <c r="AD67" s="89"/>
      <c r="AE67" s="90"/>
      <c r="AF67" s="77">
        <f>AE67+AD67+AC67+AB67</f>
        <v>0</v>
      </c>
      <c r="AG67" s="93"/>
      <c r="AH67" s="89">
        <v>0</v>
      </c>
      <c r="AI67" s="94">
        <v>0</v>
      </c>
      <c r="AJ67" s="95">
        <v>0</v>
      </c>
      <c r="AK67" s="77">
        <f t="shared" ref="AK67:AK68" si="70">AJ67+AI67+AH67+AG67</f>
        <v>0</v>
      </c>
      <c r="AL67" s="91">
        <v>54</v>
      </c>
      <c r="AM67" s="55">
        <v>0</v>
      </c>
      <c r="AN67" s="89">
        <v>18</v>
      </c>
      <c r="AO67" s="118">
        <v>0</v>
      </c>
      <c r="AP67" s="84">
        <f>AO67+AN67+AM67+AL67</f>
        <v>72</v>
      </c>
      <c r="AQ67" s="78">
        <v>72</v>
      </c>
      <c r="AR67" s="87"/>
    </row>
    <row r="68" spans="1:44" s="259" customFormat="1" ht="15.75">
      <c r="A68" s="174" t="s">
        <v>186</v>
      </c>
      <c r="B68" s="180" t="s">
        <v>184</v>
      </c>
      <c r="C68" s="78"/>
      <c r="D68" s="75"/>
      <c r="E68" s="75">
        <v>10</v>
      </c>
      <c r="F68" s="75"/>
      <c r="G68" s="110"/>
      <c r="H68" s="77">
        <v>18</v>
      </c>
      <c r="I68" s="78"/>
      <c r="J68" s="79">
        <v>18</v>
      </c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6"/>
      <c r="V68" s="77">
        <f t="shared" si="26"/>
        <v>0</v>
      </c>
      <c r="W68" s="78">
        <v>0</v>
      </c>
      <c r="X68" s="81">
        <v>0</v>
      </c>
      <c r="Y68" s="81">
        <v>0</v>
      </c>
      <c r="Z68" s="82">
        <v>0</v>
      </c>
      <c r="AA68" s="77">
        <f t="shared" si="59"/>
        <v>0</v>
      </c>
      <c r="AB68" s="78"/>
      <c r="AC68" s="75"/>
      <c r="AD68" s="75"/>
      <c r="AE68" s="76"/>
      <c r="AF68" s="77">
        <f>AE68+AD68+AC68+AB68</f>
        <v>0</v>
      </c>
      <c r="AG68" s="80"/>
      <c r="AH68" s="75">
        <v>0</v>
      </c>
      <c r="AI68" s="81">
        <v>0</v>
      </c>
      <c r="AJ68" s="82">
        <v>0</v>
      </c>
      <c r="AK68" s="77">
        <f t="shared" si="70"/>
        <v>0</v>
      </c>
      <c r="AL68" s="80">
        <v>0</v>
      </c>
      <c r="AM68" s="10">
        <v>0</v>
      </c>
      <c r="AN68" s="10">
        <v>18</v>
      </c>
      <c r="AO68" s="85">
        <v>0</v>
      </c>
      <c r="AP68" s="77">
        <f>AO68+AN68+AM68+AL68</f>
        <v>18</v>
      </c>
      <c r="AQ68" s="86">
        <v>18</v>
      </c>
      <c r="AR68" s="87"/>
    </row>
    <row r="69" spans="1:44" s="259" customFormat="1" ht="66.75" customHeight="1">
      <c r="A69" s="367" t="s">
        <v>187</v>
      </c>
      <c r="B69" s="386" t="s">
        <v>277</v>
      </c>
      <c r="C69" s="387">
        <v>1</v>
      </c>
      <c r="D69" s="388">
        <v>1</v>
      </c>
      <c r="E69" s="388">
        <v>3</v>
      </c>
      <c r="F69" s="389">
        <v>0</v>
      </c>
      <c r="G69" s="389">
        <v>3</v>
      </c>
      <c r="H69" s="390">
        <f>H70+H71+H72+H73+H74</f>
        <v>604</v>
      </c>
      <c r="I69" s="387">
        <f>I70+I71+I72+I73+I74</f>
        <v>12</v>
      </c>
      <c r="J69" s="388">
        <f>J70+J71+J72+J73+J74</f>
        <v>592</v>
      </c>
      <c r="K69" s="388">
        <f t="shared" ref="K69:U69" si="71">K70+K73+K74</f>
        <v>0</v>
      </c>
      <c r="L69" s="388">
        <f t="shared" si="71"/>
        <v>0</v>
      </c>
      <c r="M69" s="388">
        <f t="shared" si="71"/>
        <v>0</v>
      </c>
      <c r="N69" s="388">
        <f t="shared" si="71"/>
        <v>0</v>
      </c>
      <c r="O69" s="388">
        <f t="shared" si="71"/>
        <v>2</v>
      </c>
      <c r="P69" s="388">
        <f t="shared" si="71"/>
        <v>6</v>
      </c>
      <c r="Q69" s="388">
        <f t="shared" si="71"/>
        <v>0</v>
      </c>
      <c r="R69" s="388">
        <f t="shared" si="71"/>
        <v>0</v>
      </c>
      <c r="S69" s="388">
        <f t="shared" si="71"/>
        <v>0</v>
      </c>
      <c r="T69" s="388">
        <f t="shared" si="71"/>
        <v>0</v>
      </c>
      <c r="U69" s="389">
        <f t="shared" si="71"/>
        <v>0</v>
      </c>
      <c r="V69" s="273">
        <f t="shared" si="26"/>
        <v>0</v>
      </c>
      <c r="W69" s="391">
        <f>W70+W71+W73+W74</f>
        <v>116</v>
      </c>
      <c r="X69" s="384">
        <f t="shared" ref="X69" si="72">X70+X73+X74</f>
        <v>0</v>
      </c>
      <c r="Y69" s="384">
        <f>Y70+Y71+Y72+Y73+Y74</f>
        <v>310</v>
      </c>
      <c r="Z69" s="385">
        <f>Z70+Z71+Z72+Z73+Z74</f>
        <v>6</v>
      </c>
      <c r="AA69" s="273">
        <f>AA70+AA71+AA72+AA73+AA74</f>
        <v>432</v>
      </c>
      <c r="AB69" s="380">
        <f t="shared" ref="AB69:AQ69" si="73">AB70+AB71+AB72+AB73+AB74</f>
        <v>120</v>
      </c>
      <c r="AC69" s="385">
        <f t="shared" si="73"/>
        <v>0</v>
      </c>
      <c r="AD69" s="385">
        <f t="shared" si="73"/>
        <v>46</v>
      </c>
      <c r="AE69" s="385">
        <f t="shared" si="73"/>
        <v>6</v>
      </c>
      <c r="AF69" s="273">
        <f t="shared" si="73"/>
        <v>172</v>
      </c>
      <c r="AG69" s="380">
        <f t="shared" si="73"/>
        <v>0</v>
      </c>
      <c r="AH69" s="385">
        <f t="shared" si="73"/>
        <v>0</v>
      </c>
      <c r="AI69" s="385">
        <f t="shared" si="73"/>
        <v>0</v>
      </c>
      <c r="AJ69" s="385">
        <f t="shared" si="73"/>
        <v>0</v>
      </c>
      <c r="AK69" s="273">
        <f t="shared" si="73"/>
        <v>0</v>
      </c>
      <c r="AL69" s="380">
        <f t="shared" si="73"/>
        <v>0</v>
      </c>
      <c r="AM69" s="385">
        <f t="shared" si="73"/>
        <v>0</v>
      </c>
      <c r="AN69" s="385">
        <f t="shared" si="73"/>
        <v>0</v>
      </c>
      <c r="AO69" s="385">
        <f t="shared" si="73"/>
        <v>0</v>
      </c>
      <c r="AP69" s="273">
        <f t="shared" si="73"/>
        <v>0</v>
      </c>
      <c r="AQ69" s="380">
        <f t="shared" si="73"/>
        <v>270</v>
      </c>
      <c r="AR69" s="117">
        <f>AR70+AR71+AR72+AR73+AR74</f>
        <v>334</v>
      </c>
    </row>
    <row r="70" spans="1:44" s="259" customFormat="1" ht="37.5" customHeight="1">
      <c r="A70" s="175" t="s">
        <v>188</v>
      </c>
      <c r="B70" s="266" t="s">
        <v>278</v>
      </c>
      <c r="C70" s="91"/>
      <c r="D70" s="89"/>
      <c r="E70" s="89">
        <v>6</v>
      </c>
      <c r="F70" s="90"/>
      <c r="G70" s="90">
        <v>3.5</v>
      </c>
      <c r="H70" s="84">
        <f>I70+J70</f>
        <v>268</v>
      </c>
      <c r="I70" s="91">
        <v>6</v>
      </c>
      <c r="J70" s="92">
        <v>262</v>
      </c>
      <c r="K70" s="90"/>
      <c r="L70" s="90"/>
      <c r="M70" s="90"/>
      <c r="N70" s="90">
        <v>0</v>
      </c>
      <c r="O70" s="90">
        <v>2</v>
      </c>
      <c r="P70" s="90">
        <v>6</v>
      </c>
      <c r="Q70" s="90"/>
      <c r="R70" s="90"/>
      <c r="S70" s="90"/>
      <c r="T70" s="90"/>
      <c r="U70" s="90"/>
      <c r="V70" s="155"/>
      <c r="W70" s="78">
        <v>52</v>
      </c>
      <c r="X70" s="75">
        <v>0</v>
      </c>
      <c r="Y70" s="75">
        <v>80</v>
      </c>
      <c r="Z70" s="76">
        <v>0</v>
      </c>
      <c r="AA70" s="77">
        <f>Z70+Y70+X70+W70</f>
        <v>132</v>
      </c>
      <c r="AB70" s="78">
        <v>102</v>
      </c>
      <c r="AC70" s="75">
        <v>0</v>
      </c>
      <c r="AD70" s="75">
        <v>28</v>
      </c>
      <c r="AE70" s="76">
        <v>6</v>
      </c>
      <c r="AF70" s="77">
        <f>AE70+AD70+AC70+AB70</f>
        <v>136</v>
      </c>
      <c r="AG70" s="91">
        <v>0</v>
      </c>
      <c r="AH70" s="89">
        <v>0</v>
      </c>
      <c r="AI70" s="89">
        <v>0</v>
      </c>
      <c r="AJ70" s="90">
        <v>0</v>
      </c>
      <c r="AK70" s="84">
        <f>AJ70+AI70+AH70+AG70</f>
        <v>0</v>
      </c>
      <c r="AL70" s="119">
        <v>0</v>
      </c>
      <c r="AM70" s="75">
        <v>0</v>
      </c>
      <c r="AN70" s="75">
        <v>0</v>
      </c>
      <c r="AO70" s="76">
        <v>0</v>
      </c>
      <c r="AP70" s="77">
        <f>AO70+AN70+AM70+AL70</f>
        <v>0</v>
      </c>
      <c r="AQ70" s="78">
        <v>108</v>
      </c>
      <c r="AR70" s="114">
        <v>160</v>
      </c>
    </row>
    <row r="71" spans="1:44" s="259" customFormat="1" ht="31.5">
      <c r="A71" s="175" t="s">
        <v>279</v>
      </c>
      <c r="B71" s="266" t="s">
        <v>280</v>
      </c>
      <c r="C71" s="91"/>
      <c r="D71" s="89"/>
      <c r="E71" s="89">
        <v>4</v>
      </c>
      <c r="F71" s="90"/>
      <c r="G71" s="90">
        <v>3</v>
      </c>
      <c r="H71" s="84">
        <v>120</v>
      </c>
      <c r="I71" s="91">
        <v>6</v>
      </c>
      <c r="J71" s="92">
        <v>114</v>
      </c>
      <c r="K71" s="90"/>
      <c r="L71" s="90">
        <v>8</v>
      </c>
      <c r="M71" s="90"/>
      <c r="N71" s="90"/>
      <c r="O71" s="90">
        <v>2</v>
      </c>
      <c r="P71" s="90">
        <v>6</v>
      </c>
      <c r="Q71" s="90"/>
      <c r="R71" s="90"/>
      <c r="S71" s="90"/>
      <c r="T71" s="90"/>
      <c r="U71" s="90"/>
      <c r="V71" s="84"/>
      <c r="W71" s="78">
        <v>64</v>
      </c>
      <c r="X71" s="75">
        <v>0</v>
      </c>
      <c r="Y71" s="75">
        <v>50</v>
      </c>
      <c r="Z71" s="76">
        <v>6</v>
      </c>
      <c r="AA71" s="77">
        <f t="shared" ref="AA71:AA74" si="74">Z71+Y71+X71+W71</f>
        <v>120</v>
      </c>
      <c r="AB71" s="78"/>
      <c r="AC71" s="75"/>
      <c r="AD71" s="75"/>
      <c r="AE71" s="76"/>
      <c r="AF71" s="77"/>
      <c r="AG71" s="91"/>
      <c r="AH71" s="89"/>
      <c r="AI71" s="89"/>
      <c r="AJ71" s="90"/>
      <c r="AK71" s="84"/>
      <c r="AL71" s="119"/>
      <c r="AM71" s="75"/>
      <c r="AN71" s="75"/>
      <c r="AO71" s="76"/>
      <c r="AP71" s="77"/>
      <c r="AQ71" s="78"/>
      <c r="AR71" s="114">
        <v>120</v>
      </c>
    </row>
    <row r="72" spans="1:44" s="259" customFormat="1" ht="15.75">
      <c r="A72" s="175" t="s">
        <v>189</v>
      </c>
      <c r="B72" s="187" t="s">
        <v>281</v>
      </c>
      <c r="C72" s="91"/>
      <c r="D72" s="89">
        <v>4</v>
      </c>
      <c r="E72" s="89"/>
      <c r="F72" s="90"/>
      <c r="G72" s="154"/>
      <c r="H72" s="84">
        <v>36</v>
      </c>
      <c r="I72" s="91"/>
      <c r="J72" s="92">
        <v>36</v>
      </c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84"/>
      <c r="W72" s="78"/>
      <c r="X72" s="81"/>
      <c r="Y72" s="75">
        <v>36</v>
      </c>
      <c r="Z72" s="76"/>
      <c r="AA72" s="77">
        <f t="shared" si="74"/>
        <v>36</v>
      </c>
      <c r="AB72" s="78"/>
      <c r="AC72" s="75"/>
      <c r="AD72" s="75"/>
      <c r="AE72" s="76"/>
      <c r="AF72" s="77"/>
      <c r="AG72" s="93"/>
      <c r="AH72" s="89"/>
      <c r="AI72" s="94"/>
      <c r="AJ72" s="95"/>
      <c r="AK72" s="84"/>
      <c r="AL72" s="88"/>
      <c r="AM72" s="10"/>
      <c r="AN72" s="10"/>
      <c r="AO72" s="85"/>
      <c r="AP72" s="77"/>
      <c r="AQ72" s="86">
        <v>36</v>
      </c>
      <c r="AR72" s="87"/>
    </row>
    <row r="73" spans="1:44" s="259" customFormat="1" ht="18" customHeight="1">
      <c r="A73" s="174" t="s">
        <v>238</v>
      </c>
      <c r="B73" s="181" t="s">
        <v>275</v>
      </c>
      <c r="C73" s="78">
        <v>5</v>
      </c>
      <c r="D73" s="75"/>
      <c r="E73" s="75"/>
      <c r="F73" s="75"/>
      <c r="G73" s="110"/>
      <c r="H73" s="77">
        <f>I73+J73</f>
        <v>162</v>
      </c>
      <c r="I73" s="78">
        <v>0</v>
      </c>
      <c r="J73" s="79">
        <v>162</v>
      </c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6"/>
      <c r="V73" s="77"/>
      <c r="W73" s="78">
        <v>0</v>
      </c>
      <c r="X73" s="81">
        <v>0</v>
      </c>
      <c r="Y73" s="75">
        <v>144</v>
      </c>
      <c r="Z73" s="76">
        <v>0</v>
      </c>
      <c r="AA73" s="77">
        <f t="shared" si="74"/>
        <v>144</v>
      </c>
      <c r="AB73" s="78">
        <v>18</v>
      </c>
      <c r="AC73" s="75">
        <v>0</v>
      </c>
      <c r="AD73" s="75"/>
      <c r="AE73" s="76">
        <v>0</v>
      </c>
      <c r="AF73" s="77">
        <f>AE73+AD73+AC73+AB73</f>
        <v>18</v>
      </c>
      <c r="AG73" s="80">
        <v>0</v>
      </c>
      <c r="AH73" s="75">
        <v>0</v>
      </c>
      <c r="AI73" s="81">
        <v>0</v>
      </c>
      <c r="AJ73" s="82">
        <v>0</v>
      </c>
      <c r="AK73" s="84">
        <f t="shared" ref="AK73:AK74" si="75">AJ73+AI73+AH73+AG73</f>
        <v>0</v>
      </c>
      <c r="AL73" s="80">
        <v>0</v>
      </c>
      <c r="AM73" s="10">
        <v>0</v>
      </c>
      <c r="AN73" s="10">
        <v>0</v>
      </c>
      <c r="AO73" s="85">
        <v>0</v>
      </c>
      <c r="AP73" s="77">
        <f>AO73+AN73+AM73+AL73</f>
        <v>0</v>
      </c>
      <c r="AQ73" s="86">
        <v>108</v>
      </c>
      <c r="AR73" s="87">
        <v>54</v>
      </c>
    </row>
    <row r="74" spans="1:44" s="259" customFormat="1" ht="16.5" thickBot="1">
      <c r="A74" s="175" t="s">
        <v>193</v>
      </c>
      <c r="B74" s="185" t="s">
        <v>190</v>
      </c>
      <c r="C74" s="91"/>
      <c r="D74" s="89"/>
      <c r="E74" s="89">
        <v>6</v>
      </c>
      <c r="F74" s="89"/>
      <c r="G74" s="154"/>
      <c r="H74" s="84">
        <v>18</v>
      </c>
      <c r="I74" s="91"/>
      <c r="J74" s="92">
        <v>18</v>
      </c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90"/>
      <c r="V74" s="84"/>
      <c r="W74" s="91">
        <v>0</v>
      </c>
      <c r="X74" s="94">
        <v>0</v>
      </c>
      <c r="Y74" s="94">
        <v>0</v>
      </c>
      <c r="Z74" s="95">
        <v>0</v>
      </c>
      <c r="AA74" s="84">
        <f t="shared" si="74"/>
        <v>0</v>
      </c>
      <c r="AB74" s="91"/>
      <c r="AC74" s="89">
        <v>0</v>
      </c>
      <c r="AD74" s="89">
        <v>18</v>
      </c>
      <c r="AE74" s="90">
        <v>0</v>
      </c>
      <c r="AF74" s="84">
        <f>AE74+AD74+AC74+AB74</f>
        <v>18</v>
      </c>
      <c r="AG74" s="93">
        <v>0</v>
      </c>
      <c r="AH74" s="89">
        <v>0</v>
      </c>
      <c r="AI74" s="94">
        <v>0</v>
      </c>
      <c r="AJ74" s="95">
        <v>0</v>
      </c>
      <c r="AK74" s="84">
        <f t="shared" si="75"/>
        <v>0</v>
      </c>
      <c r="AL74" s="93">
        <v>0</v>
      </c>
      <c r="AM74" s="55">
        <v>0</v>
      </c>
      <c r="AN74" s="55">
        <v>0</v>
      </c>
      <c r="AO74" s="118">
        <v>0</v>
      </c>
      <c r="AP74" s="84">
        <f t="shared" ref="AP74" si="76">AO74+AN74+AM74+AL74</f>
        <v>0</v>
      </c>
      <c r="AQ74" s="122">
        <v>18</v>
      </c>
      <c r="AR74" s="123"/>
    </row>
    <row r="75" spans="1:44" s="259" customFormat="1" ht="16.5" thickBot="1">
      <c r="A75" s="233"/>
      <c r="B75" s="219" t="s">
        <v>5</v>
      </c>
      <c r="C75" s="229"/>
      <c r="D75" s="230"/>
      <c r="E75" s="230"/>
      <c r="F75" s="230"/>
      <c r="G75" s="231"/>
      <c r="H75" s="226">
        <f>H7+H23+H31+H35+H48</f>
        <v>6768</v>
      </c>
      <c r="I75" s="222">
        <f>I69+I65+I61+I56+I49+I35+I31+I23+I18+I9</f>
        <v>90</v>
      </c>
      <c r="J75" s="223">
        <f>J23+J31+J35+J48+J7</f>
        <v>6678</v>
      </c>
      <c r="K75" s="223"/>
      <c r="L75" s="223"/>
      <c r="M75" s="223"/>
      <c r="N75" s="223"/>
      <c r="O75" s="223"/>
      <c r="P75" s="223">
        <f t="shared" ref="P75" si="77">P23+P31+P35+P48</f>
        <v>122</v>
      </c>
      <c r="Q75" s="223">
        <f>Q7+Q23+Q31+Q35+Q48</f>
        <v>0</v>
      </c>
      <c r="R75" s="223">
        <f t="shared" ref="R75:AQ75" si="78">R8+R23+R31+R35+R48</f>
        <v>612</v>
      </c>
      <c r="S75" s="223">
        <f t="shared" si="78"/>
        <v>0</v>
      </c>
      <c r="T75" s="223">
        <f t="shared" si="78"/>
        <v>852</v>
      </c>
      <c r="U75" s="224">
        <f t="shared" si="78"/>
        <v>12</v>
      </c>
      <c r="V75" s="232">
        <f>V8+V23+V31+V35+V48</f>
        <v>1476</v>
      </c>
      <c r="W75" s="227">
        <f>W8+W23+W31+W35+W48</f>
        <v>612</v>
      </c>
      <c r="X75" s="223">
        <f t="shared" si="78"/>
        <v>0</v>
      </c>
      <c r="Y75" s="223">
        <f t="shared" si="78"/>
        <v>840</v>
      </c>
      <c r="Z75" s="224">
        <f t="shared" si="78"/>
        <v>24</v>
      </c>
      <c r="AA75" s="232">
        <f t="shared" si="78"/>
        <v>1476</v>
      </c>
      <c r="AB75" s="222">
        <f t="shared" si="78"/>
        <v>600</v>
      </c>
      <c r="AC75" s="223">
        <f t="shared" si="78"/>
        <v>12</v>
      </c>
      <c r="AD75" s="223">
        <f t="shared" si="78"/>
        <v>954</v>
      </c>
      <c r="AE75" s="224">
        <f t="shared" si="78"/>
        <v>18</v>
      </c>
      <c r="AF75" s="232">
        <f>AF8+AF23+AF31+AF35+AF48</f>
        <v>1584</v>
      </c>
      <c r="AG75" s="222">
        <f t="shared" si="78"/>
        <v>612</v>
      </c>
      <c r="AH75" s="223">
        <f t="shared" si="78"/>
        <v>0</v>
      </c>
      <c r="AI75" s="223">
        <f>AI8+AI23+AI31+AI35+AI48</f>
        <v>954</v>
      </c>
      <c r="AJ75" s="224">
        <f t="shared" si="78"/>
        <v>18</v>
      </c>
      <c r="AK75" s="232">
        <f t="shared" si="78"/>
        <v>1584</v>
      </c>
      <c r="AL75" s="222">
        <f t="shared" si="78"/>
        <v>606</v>
      </c>
      <c r="AM75" s="223">
        <f t="shared" si="78"/>
        <v>6</v>
      </c>
      <c r="AN75" s="223">
        <f t="shared" si="78"/>
        <v>36</v>
      </c>
      <c r="AO75" s="224">
        <f t="shared" si="78"/>
        <v>0</v>
      </c>
      <c r="AP75" s="226">
        <f t="shared" si="78"/>
        <v>648</v>
      </c>
      <c r="AQ75" s="227">
        <f t="shared" si="78"/>
        <v>3650</v>
      </c>
      <c r="AR75" s="220">
        <f>AR7+AR23+AR31+AR35+AR48</f>
        <v>1642</v>
      </c>
    </row>
    <row r="76" spans="1:44" s="259" customFormat="1" ht="31.5">
      <c r="A76" s="173" t="s">
        <v>71</v>
      </c>
      <c r="B76" s="188" t="s">
        <v>148</v>
      </c>
      <c r="C76" s="103"/>
      <c r="D76" s="105"/>
      <c r="E76" s="105"/>
      <c r="F76" s="121"/>
      <c r="G76" s="161"/>
      <c r="H76" s="102">
        <v>216</v>
      </c>
      <c r="I76" s="103"/>
      <c r="J76" s="104" t="s">
        <v>206</v>
      </c>
      <c r="K76" s="121"/>
      <c r="L76" s="121"/>
      <c r="M76" s="121"/>
      <c r="N76" s="121"/>
      <c r="O76" s="121"/>
      <c r="P76" s="121"/>
      <c r="Q76" s="124"/>
      <c r="R76" s="124"/>
      <c r="S76" s="124"/>
      <c r="T76" s="124"/>
      <c r="U76" s="125"/>
      <c r="V76" s="73"/>
      <c r="W76" s="126"/>
      <c r="X76" s="127"/>
      <c r="Y76" s="128"/>
      <c r="Z76" s="129"/>
      <c r="AA76" s="102"/>
      <c r="AB76" s="103"/>
      <c r="AC76" s="103"/>
      <c r="AD76" s="105"/>
      <c r="AE76" s="121"/>
      <c r="AF76" s="102"/>
      <c r="AG76" s="127"/>
      <c r="AH76" s="105"/>
      <c r="AI76" s="128"/>
      <c r="AJ76" s="129"/>
      <c r="AK76" s="102"/>
      <c r="AL76" s="145"/>
      <c r="AM76" s="130"/>
      <c r="AN76" s="130">
        <v>216</v>
      </c>
      <c r="AO76" s="131"/>
      <c r="AP76" s="73">
        <f>AN76</f>
        <v>216</v>
      </c>
      <c r="AQ76" s="159">
        <v>216</v>
      </c>
      <c r="AR76" s="132"/>
    </row>
    <row r="77" spans="1:44" s="259" customFormat="1" ht="31.5">
      <c r="A77" s="174" t="s">
        <v>72</v>
      </c>
      <c r="B77" s="181" t="s">
        <v>73</v>
      </c>
      <c r="C77" s="91"/>
      <c r="D77" s="89"/>
      <c r="E77" s="89"/>
      <c r="F77" s="90"/>
      <c r="G77" s="154"/>
      <c r="H77" s="77"/>
      <c r="I77" s="91"/>
      <c r="J77" s="92">
        <v>144</v>
      </c>
      <c r="K77" s="90"/>
      <c r="L77" s="90"/>
      <c r="M77" s="90"/>
      <c r="N77" s="90"/>
      <c r="O77" s="90"/>
      <c r="P77" s="90"/>
      <c r="Q77" s="75"/>
      <c r="R77" s="75"/>
      <c r="S77" s="75"/>
      <c r="T77" s="75"/>
      <c r="U77" s="76"/>
      <c r="V77" s="77"/>
      <c r="W77" s="78"/>
      <c r="X77" s="93"/>
      <c r="Y77" s="94"/>
      <c r="Z77" s="95"/>
      <c r="AA77" s="84"/>
      <c r="AB77" s="91"/>
      <c r="AC77" s="91"/>
      <c r="AD77" s="89"/>
      <c r="AE77" s="90"/>
      <c r="AF77" s="84"/>
      <c r="AG77" s="93"/>
      <c r="AH77" s="89"/>
      <c r="AI77" s="94"/>
      <c r="AJ77" s="95"/>
      <c r="AK77" s="84"/>
      <c r="AL77" s="88"/>
      <c r="AM77" s="10"/>
      <c r="AN77" s="10">
        <v>144</v>
      </c>
      <c r="AO77" s="85"/>
      <c r="AP77" s="77">
        <f>AN77</f>
        <v>144</v>
      </c>
      <c r="AQ77" s="86"/>
      <c r="AR77" s="87"/>
    </row>
    <row r="78" spans="1:44" s="259" customFormat="1" ht="32.25" thickBot="1">
      <c r="A78" s="174" t="s">
        <v>74</v>
      </c>
      <c r="B78" s="189" t="s">
        <v>75</v>
      </c>
      <c r="C78" s="101"/>
      <c r="D78" s="106"/>
      <c r="E78" s="106"/>
      <c r="F78" s="120"/>
      <c r="G78" s="325"/>
      <c r="H78" s="100"/>
      <c r="I78" s="101"/>
      <c r="J78" s="92">
        <v>72</v>
      </c>
      <c r="K78" s="120"/>
      <c r="L78" s="120"/>
      <c r="M78" s="120"/>
      <c r="N78" s="120"/>
      <c r="O78" s="120"/>
      <c r="P78" s="120"/>
      <c r="Q78" s="106"/>
      <c r="R78" s="106"/>
      <c r="S78" s="106"/>
      <c r="T78" s="106"/>
      <c r="U78" s="120"/>
      <c r="V78" s="100"/>
      <c r="W78" s="101"/>
      <c r="X78" s="133"/>
      <c r="Y78" s="134"/>
      <c r="Z78" s="135"/>
      <c r="AA78" s="100"/>
      <c r="AB78" s="101"/>
      <c r="AC78" s="101"/>
      <c r="AD78" s="106"/>
      <c r="AE78" s="120"/>
      <c r="AF78" s="100"/>
      <c r="AG78" s="133"/>
      <c r="AH78" s="106"/>
      <c r="AI78" s="134"/>
      <c r="AJ78" s="135"/>
      <c r="AK78" s="100"/>
      <c r="AL78" s="133"/>
      <c r="AM78" s="136"/>
      <c r="AN78" s="136">
        <v>72</v>
      </c>
      <c r="AO78" s="137"/>
      <c r="AP78" s="100">
        <f>AN78</f>
        <v>72</v>
      </c>
      <c r="AQ78" s="138"/>
      <c r="AR78" s="139"/>
    </row>
    <row r="79" spans="1:44" s="58" customFormat="1" ht="29.25" customHeight="1">
      <c r="A79" s="424" t="s">
        <v>231</v>
      </c>
      <c r="B79" s="425"/>
      <c r="C79" s="425"/>
      <c r="D79" s="425"/>
      <c r="E79" s="425"/>
      <c r="F79" s="425"/>
      <c r="G79" s="425"/>
      <c r="H79" s="425"/>
      <c r="I79" s="425"/>
      <c r="J79" s="432" t="s">
        <v>5</v>
      </c>
      <c r="K79" s="408" t="s">
        <v>252</v>
      </c>
      <c r="L79" s="409"/>
      <c r="M79" s="409"/>
      <c r="N79" s="409"/>
      <c r="O79" s="409"/>
      <c r="P79" s="409"/>
      <c r="Q79" s="410"/>
      <c r="R79" s="140">
        <f t="shared" ref="R79:AP79" si="79">R7+R23+R31+R35+R50+R51+R52+R57+R62+R66+R70+R71</f>
        <v>612</v>
      </c>
      <c r="S79" s="140">
        <f t="shared" si="79"/>
        <v>0</v>
      </c>
      <c r="T79" s="140">
        <f t="shared" si="79"/>
        <v>852</v>
      </c>
      <c r="U79" s="163">
        <f t="shared" si="79"/>
        <v>12</v>
      </c>
      <c r="V79" s="205">
        <f>R79+S79+T79+U79</f>
        <v>1476</v>
      </c>
      <c r="W79" s="204">
        <f t="shared" si="79"/>
        <v>612</v>
      </c>
      <c r="X79" s="140">
        <f t="shared" si="79"/>
        <v>0</v>
      </c>
      <c r="Y79" s="140">
        <f t="shared" si="79"/>
        <v>660</v>
      </c>
      <c r="Z79" s="163">
        <f t="shared" si="79"/>
        <v>24</v>
      </c>
      <c r="AA79" s="205">
        <f>Z79+Y79+X79+W79</f>
        <v>1296</v>
      </c>
      <c r="AB79" s="140">
        <f t="shared" si="79"/>
        <v>546</v>
      </c>
      <c r="AC79" s="140">
        <f t="shared" si="79"/>
        <v>12</v>
      </c>
      <c r="AD79" s="140">
        <f t="shared" si="79"/>
        <v>252</v>
      </c>
      <c r="AE79" s="163">
        <f t="shared" si="79"/>
        <v>18</v>
      </c>
      <c r="AF79" s="158">
        <f t="shared" si="79"/>
        <v>828</v>
      </c>
      <c r="AG79" s="140">
        <f t="shared" si="79"/>
        <v>378</v>
      </c>
      <c r="AH79" s="140">
        <f t="shared" si="79"/>
        <v>0</v>
      </c>
      <c r="AI79" s="140">
        <f t="shared" si="79"/>
        <v>450</v>
      </c>
      <c r="AJ79" s="163">
        <f t="shared" si="79"/>
        <v>18</v>
      </c>
      <c r="AK79" s="158">
        <f t="shared" si="79"/>
        <v>846</v>
      </c>
      <c r="AL79" s="140">
        <f t="shared" si="79"/>
        <v>300</v>
      </c>
      <c r="AM79" s="140">
        <f t="shared" si="79"/>
        <v>6</v>
      </c>
      <c r="AN79" s="140">
        <f t="shared" si="79"/>
        <v>0</v>
      </c>
      <c r="AO79" s="163">
        <f t="shared" si="79"/>
        <v>0</v>
      </c>
      <c r="AP79" s="158">
        <f t="shared" si="79"/>
        <v>306</v>
      </c>
      <c r="AQ79" s="64"/>
      <c r="AR79" s="170"/>
    </row>
    <row r="80" spans="1:44" s="58" customFormat="1" ht="15.75">
      <c r="A80" s="426"/>
      <c r="B80" s="427"/>
      <c r="C80" s="427"/>
      <c r="D80" s="427"/>
      <c r="E80" s="427"/>
      <c r="F80" s="427"/>
      <c r="G80" s="427"/>
      <c r="H80" s="427"/>
      <c r="I80" s="427"/>
      <c r="J80" s="432"/>
      <c r="K80" s="411" t="s">
        <v>33</v>
      </c>
      <c r="L80" s="412"/>
      <c r="M80" s="412"/>
      <c r="N80" s="412"/>
      <c r="O80" s="412"/>
      <c r="P80" s="412"/>
      <c r="Q80" s="413"/>
      <c r="R80" s="141">
        <f t="shared" ref="R80:AP80" si="80">R53+R58+R72</f>
        <v>0</v>
      </c>
      <c r="S80" s="141">
        <f t="shared" si="80"/>
        <v>0</v>
      </c>
      <c r="T80" s="141">
        <f t="shared" si="80"/>
        <v>0</v>
      </c>
      <c r="U80" s="164">
        <f t="shared" si="80"/>
        <v>0</v>
      </c>
      <c r="V80" s="166">
        <f t="shared" si="80"/>
        <v>0</v>
      </c>
      <c r="W80" s="141">
        <f t="shared" si="80"/>
        <v>0</v>
      </c>
      <c r="X80" s="141">
        <f t="shared" si="80"/>
        <v>0</v>
      </c>
      <c r="Y80" s="141">
        <f t="shared" si="80"/>
        <v>36</v>
      </c>
      <c r="Z80" s="164">
        <f t="shared" si="80"/>
        <v>0</v>
      </c>
      <c r="AA80" s="166">
        <f t="shared" si="80"/>
        <v>36</v>
      </c>
      <c r="AB80" s="141">
        <f t="shared" si="80"/>
        <v>36</v>
      </c>
      <c r="AC80" s="141">
        <f t="shared" si="80"/>
        <v>0</v>
      </c>
      <c r="AD80" s="141">
        <f t="shared" si="80"/>
        <v>0</v>
      </c>
      <c r="AE80" s="164">
        <f t="shared" si="80"/>
        <v>0</v>
      </c>
      <c r="AF80" s="166">
        <f t="shared" si="80"/>
        <v>36</v>
      </c>
      <c r="AG80" s="141">
        <f t="shared" si="80"/>
        <v>0</v>
      </c>
      <c r="AH80" s="141">
        <f t="shared" si="80"/>
        <v>0</v>
      </c>
      <c r="AI80" s="141">
        <f t="shared" si="80"/>
        <v>0</v>
      </c>
      <c r="AJ80" s="164">
        <f t="shared" si="80"/>
        <v>0</v>
      </c>
      <c r="AK80" s="166">
        <f t="shared" si="80"/>
        <v>0</v>
      </c>
      <c r="AL80" s="141">
        <f t="shared" si="80"/>
        <v>0</v>
      </c>
      <c r="AM80" s="141">
        <f t="shared" si="80"/>
        <v>0</v>
      </c>
      <c r="AN80" s="141">
        <f t="shared" si="80"/>
        <v>0</v>
      </c>
      <c r="AO80" s="164">
        <f t="shared" si="80"/>
        <v>0</v>
      </c>
      <c r="AP80" s="166">
        <f t="shared" si="80"/>
        <v>0</v>
      </c>
      <c r="AQ80" s="65"/>
      <c r="AR80" s="171"/>
    </row>
    <row r="81" spans="1:44" s="58" customFormat="1" ht="15.75">
      <c r="A81" s="426"/>
      <c r="B81" s="427"/>
      <c r="C81" s="427"/>
      <c r="D81" s="427"/>
      <c r="E81" s="427"/>
      <c r="F81" s="427"/>
      <c r="G81" s="427"/>
      <c r="H81" s="427"/>
      <c r="I81" s="427"/>
      <c r="J81" s="432"/>
      <c r="K81" s="403" t="s">
        <v>21</v>
      </c>
      <c r="L81" s="414"/>
      <c r="M81" s="414"/>
      <c r="N81" s="414"/>
      <c r="O81" s="414"/>
      <c r="P81" s="414"/>
      <c r="Q81" s="415"/>
      <c r="R81" s="142">
        <f t="shared" ref="R81:AP81" si="81">R54+R59+R67+R73+R63</f>
        <v>0</v>
      </c>
      <c r="S81" s="142">
        <f t="shared" si="81"/>
        <v>0</v>
      </c>
      <c r="T81" s="142">
        <f t="shared" si="81"/>
        <v>0</v>
      </c>
      <c r="U81" s="165">
        <f t="shared" si="81"/>
        <v>0</v>
      </c>
      <c r="V81" s="143">
        <f t="shared" si="81"/>
        <v>0</v>
      </c>
      <c r="W81" s="142">
        <f t="shared" si="81"/>
        <v>0</v>
      </c>
      <c r="X81" s="142">
        <f t="shared" si="81"/>
        <v>0</v>
      </c>
      <c r="Y81" s="142">
        <f t="shared" si="81"/>
        <v>144</v>
      </c>
      <c r="Z81" s="165">
        <f t="shared" si="81"/>
        <v>0</v>
      </c>
      <c r="AA81" s="143">
        <f t="shared" si="81"/>
        <v>144</v>
      </c>
      <c r="AB81" s="142">
        <f t="shared" si="81"/>
        <v>18</v>
      </c>
      <c r="AC81" s="142">
        <f t="shared" si="81"/>
        <v>0</v>
      </c>
      <c r="AD81" s="142">
        <f t="shared" si="81"/>
        <v>684</v>
      </c>
      <c r="AE81" s="165">
        <f t="shared" si="81"/>
        <v>0</v>
      </c>
      <c r="AF81" s="143">
        <f t="shared" si="81"/>
        <v>702</v>
      </c>
      <c r="AG81" s="142">
        <f t="shared" si="81"/>
        <v>216</v>
      </c>
      <c r="AH81" s="142">
        <f t="shared" si="81"/>
        <v>0</v>
      </c>
      <c r="AI81" s="142">
        <f t="shared" si="81"/>
        <v>504</v>
      </c>
      <c r="AJ81" s="165">
        <f t="shared" si="81"/>
        <v>0</v>
      </c>
      <c r="AK81" s="143">
        <f t="shared" si="81"/>
        <v>720</v>
      </c>
      <c r="AL81" s="142">
        <f t="shared" si="81"/>
        <v>270</v>
      </c>
      <c r="AM81" s="142">
        <f t="shared" si="81"/>
        <v>0</v>
      </c>
      <c r="AN81" s="142">
        <f t="shared" si="81"/>
        <v>18</v>
      </c>
      <c r="AO81" s="165">
        <f t="shared" si="81"/>
        <v>0</v>
      </c>
      <c r="AP81" s="143">
        <f t="shared" si="81"/>
        <v>288</v>
      </c>
      <c r="AQ81" s="66"/>
      <c r="AR81" s="172"/>
    </row>
    <row r="82" spans="1:44" s="58" customFormat="1" ht="16.5" thickBot="1">
      <c r="A82" s="426"/>
      <c r="B82" s="427"/>
      <c r="C82" s="427"/>
      <c r="D82" s="427"/>
      <c r="E82" s="427"/>
      <c r="F82" s="427"/>
      <c r="G82" s="427"/>
      <c r="H82" s="427"/>
      <c r="I82" s="427"/>
      <c r="J82" s="432"/>
      <c r="K82" s="403" t="s">
        <v>205</v>
      </c>
      <c r="L82" s="414"/>
      <c r="M82" s="414"/>
      <c r="N82" s="414"/>
      <c r="O82" s="414"/>
      <c r="P82" s="414"/>
      <c r="Q82" s="415"/>
      <c r="R82" s="142">
        <f t="shared" ref="R82:AP82" si="82">R55+R60+R64+R68+R74</f>
        <v>0</v>
      </c>
      <c r="S82" s="142">
        <f t="shared" si="82"/>
        <v>0</v>
      </c>
      <c r="T82" s="142">
        <f t="shared" si="82"/>
        <v>0</v>
      </c>
      <c r="U82" s="165">
        <f t="shared" si="82"/>
        <v>0</v>
      </c>
      <c r="V82" s="143">
        <f t="shared" si="82"/>
        <v>0</v>
      </c>
      <c r="W82" s="142">
        <f t="shared" si="82"/>
        <v>0</v>
      </c>
      <c r="X82" s="142">
        <f t="shared" si="82"/>
        <v>0</v>
      </c>
      <c r="Y82" s="142">
        <f t="shared" si="82"/>
        <v>0</v>
      </c>
      <c r="Z82" s="165">
        <f t="shared" si="82"/>
        <v>0</v>
      </c>
      <c r="AA82" s="143">
        <f t="shared" si="82"/>
        <v>0</v>
      </c>
      <c r="AB82" s="142">
        <f t="shared" si="82"/>
        <v>0</v>
      </c>
      <c r="AC82" s="142">
        <f t="shared" si="82"/>
        <v>0</v>
      </c>
      <c r="AD82" s="142">
        <f t="shared" si="82"/>
        <v>18</v>
      </c>
      <c r="AE82" s="165">
        <f t="shared" si="82"/>
        <v>0</v>
      </c>
      <c r="AF82" s="143">
        <f t="shared" si="82"/>
        <v>18</v>
      </c>
      <c r="AG82" s="142">
        <f t="shared" si="82"/>
        <v>18</v>
      </c>
      <c r="AH82" s="142">
        <f t="shared" si="82"/>
        <v>0</v>
      </c>
      <c r="AI82" s="142">
        <f t="shared" si="82"/>
        <v>0</v>
      </c>
      <c r="AJ82" s="165">
        <f t="shared" si="82"/>
        <v>0</v>
      </c>
      <c r="AK82" s="169">
        <f t="shared" si="82"/>
        <v>18</v>
      </c>
      <c r="AL82" s="142">
        <f t="shared" si="82"/>
        <v>36</v>
      </c>
      <c r="AM82" s="142">
        <f t="shared" si="82"/>
        <v>0</v>
      </c>
      <c r="AN82" s="142">
        <f t="shared" si="82"/>
        <v>18</v>
      </c>
      <c r="AO82" s="165">
        <f t="shared" si="82"/>
        <v>0</v>
      </c>
      <c r="AP82" s="143">
        <f t="shared" si="82"/>
        <v>54</v>
      </c>
      <c r="AQ82" s="66"/>
      <c r="AR82" s="172"/>
    </row>
    <row r="83" spans="1:44" ht="15.75">
      <c r="A83" s="426"/>
      <c r="B83" s="427"/>
      <c r="C83" s="427"/>
      <c r="D83" s="427"/>
      <c r="E83" s="427"/>
      <c r="F83" s="427"/>
      <c r="G83" s="427"/>
      <c r="H83" s="427"/>
      <c r="I83" s="427"/>
      <c r="J83" s="432"/>
      <c r="K83" s="403" t="s">
        <v>69</v>
      </c>
      <c r="L83" s="404"/>
      <c r="M83" s="404"/>
      <c r="N83" s="404"/>
      <c r="O83" s="404"/>
      <c r="P83" s="404"/>
      <c r="Q83" s="405"/>
      <c r="R83" s="326"/>
      <c r="S83" s="326"/>
      <c r="T83" s="326"/>
      <c r="U83" s="327"/>
      <c r="V83" s="143"/>
      <c r="W83" s="326"/>
      <c r="X83" s="326"/>
      <c r="Y83" s="326"/>
      <c r="Z83" s="327"/>
      <c r="AA83" s="143"/>
      <c r="AB83" s="326">
        <v>1</v>
      </c>
      <c r="AC83" s="326"/>
      <c r="AD83" s="326">
        <v>1</v>
      </c>
      <c r="AE83" s="327"/>
      <c r="AF83" s="143">
        <v>2</v>
      </c>
      <c r="AG83" s="326">
        <v>3</v>
      </c>
      <c r="AH83" s="326"/>
      <c r="AI83" s="326">
        <v>1</v>
      </c>
      <c r="AJ83" s="326"/>
      <c r="AK83" s="328">
        <v>4</v>
      </c>
      <c r="AL83" s="326">
        <v>4</v>
      </c>
      <c r="AM83" s="326"/>
      <c r="AN83" s="326"/>
      <c r="AO83" s="327"/>
      <c r="AP83" s="143">
        <v>4</v>
      </c>
      <c r="AQ83" s="326"/>
      <c r="AR83" s="329"/>
    </row>
    <row r="84" spans="1:44" ht="15.75">
      <c r="A84" s="426"/>
      <c r="B84" s="427"/>
      <c r="C84" s="427"/>
      <c r="D84" s="427"/>
      <c r="E84" s="427"/>
      <c r="F84" s="427"/>
      <c r="G84" s="427"/>
      <c r="H84" s="427"/>
      <c r="I84" s="427"/>
      <c r="J84" s="432"/>
      <c r="K84" s="403" t="s">
        <v>36</v>
      </c>
      <c r="L84" s="404"/>
      <c r="M84" s="404"/>
      <c r="N84" s="404"/>
      <c r="O84" s="404"/>
      <c r="P84" s="404"/>
      <c r="Q84" s="405"/>
      <c r="R84" s="326">
        <v>2</v>
      </c>
      <c r="S84" s="326"/>
      <c r="T84" s="326">
        <v>6</v>
      </c>
      <c r="U84" s="327"/>
      <c r="V84" s="143">
        <v>8</v>
      </c>
      <c r="W84" s="326">
        <v>3</v>
      </c>
      <c r="X84" s="238"/>
      <c r="Y84" s="238">
        <v>4</v>
      </c>
      <c r="Z84" s="330"/>
      <c r="AA84" s="236">
        <v>7</v>
      </c>
      <c r="AB84" s="331">
        <v>1</v>
      </c>
      <c r="AC84" s="234"/>
      <c r="AD84" s="234">
        <v>1</v>
      </c>
      <c r="AE84" s="235"/>
      <c r="AF84" s="236">
        <v>2</v>
      </c>
      <c r="AG84" s="237"/>
      <c r="AH84" s="52"/>
      <c r="AI84" s="238">
        <v>2</v>
      </c>
      <c r="AJ84" s="239"/>
      <c r="AK84" s="236">
        <v>2</v>
      </c>
      <c r="AL84" s="240">
        <v>3</v>
      </c>
      <c r="AM84" s="52"/>
      <c r="AN84" s="52"/>
      <c r="AO84" s="239"/>
      <c r="AP84" s="236">
        <v>3</v>
      </c>
      <c r="AQ84" s="332"/>
      <c r="AR84" s="333"/>
    </row>
    <row r="85" spans="1:44" ht="15.75">
      <c r="A85" s="428"/>
      <c r="B85" s="429"/>
      <c r="C85" s="429"/>
      <c r="D85" s="429"/>
      <c r="E85" s="429"/>
      <c r="F85" s="429"/>
      <c r="G85" s="429"/>
      <c r="H85" s="429"/>
      <c r="I85" s="429"/>
      <c r="J85" s="433"/>
      <c r="K85" s="403" t="s">
        <v>70</v>
      </c>
      <c r="L85" s="404"/>
      <c r="M85" s="404"/>
      <c r="N85" s="404"/>
      <c r="O85" s="404"/>
      <c r="P85" s="404"/>
      <c r="Q85" s="405"/>
      <c r="R85" s="334"/>
      <c r="S85" s="334"/>
      <c r="T85" s="334">
        <v>2</v>
      </c>
      <c r="U85" s="335"/>
      <c r="V85" s="336">
        <v>2</v>
      </c>
      <c r="W85" s="334">
        <v>3</v>
      </c>
      <c r="X85" s="254"/>
      <c r="Y85" s="254">
        <v>4</v>
      </c>
      <c r="Z85" s="337"/>
      <c r="AA85" s="251">
        <v>7</v>
      </c>
      <c r="AB85" s="338">
        <v>2</v>
      </c>
      <c r="AC85" s="249"/>
      <c r="AD85" s="249">
        <v>6</v>
      </c>
      <c r="AE85" s="250"/>
      <c r="AF85" s="251">
        <v>8</v>
      </c>
      <c r="AG85" s="252"/>
      <c r="AH85" s="253"/>
      <c r="AI85" s="254">
        <v>3</v>
      </c>
      <c r="AJ85" s="255"/>
      <c r="AK85" s="251">
        <v>3</v>
      </c>
      <c r="AL85" s="256">
        <v>3</v>
      </c>
      <c r="AM85" s="253"/>
      <c r="AN85" s="253">
        <v>1</v>
      </c>
      <c r="AO85" s="255"/>
      <c r="AP85" s="251">
        <v>4</v>
      </c>
      <c r="AQ85" s="339"/>
      <c r="AR85" s="340"/>
    </row>
    <row r="86" spans="1:44" ht="30" customHeight="1" thickBot="1">
      <c r="A86" s="430"/>
      <c r="B86" s="431"/>
      <c r="C86" s="431"/>
      <c r="D86" s="431"/>
      <c r="E86" s="431"/>
      <c r="F86" s="431"/>
      <c r="G86" s="431"/>
      <c r="H86" s="431"/>
      <c r="I86" s="431"/>
      <c r="J86" s="434"/>
      <c r="K86" s="493" t="s">
        <v>260</v>
      </c>
      <c r="L86" s="494"/>
      <c r="M86" s="494"/>
      <c r="N86" s="494"/>
      <c r="O86" s="494"/>
      <c r="P86" s="494"/>
      <c r="Q86" s="495"/>
      <c r="R86" s="341"/>
      <c r="S86" s="341"/>
      <c r="T86" s="341"/>
      <c r="U86" s="342"/>
      <c r="V86" s="169"/>
      <c r="W86" s="341"/>
      <c r="X86" s="246"/>
      <c r="Y86" s="246"/>
      <c r="Z86" s="343"/>
      <c r="AA86" s="243"/>
      <c r="AB86" s="344">
        <v>1</v>
      </c>
      <c r="AC86" s="241"/>
      <c r="AD86" s="241">
        <v>1</v>
      </c>
      <c r="AE86" s="242"/>
      <c r="AF86" s="243">
        <v>2</v>
      </c>
      <c r="AG86" s="244"/>
      <c r="AH86" s="245"/>
      <c r="AI86" s="246"/>
      <c r="AJ86" s="247"/>
      <c r="AK86" s="243"/>
      <c r="AL86" s="248"/>
      <c r="AM86" s="245"/>
      <c r="AN86" s="245"/>
      <c r="AO86" s="247"/>
      <c r="AP86" s="243"/>
      <c r="AQ86" s="345"/>
      <c r="AR86" s="346"/>
    </row>
    <row r="87" spans="1:44" ht="16.5" customHeight="1"/>
  </sheetData>
  <mergeCells count="65">
    <mergeCell ref="K84:Q84"/>
    <mergeCell ref="K85:Q85"/>
    <mergeCell ref="K86:Q86"/>
    <mergeCell ref="AR2:AR6"/>
    <mergeCell ref="Q3:Q6"/>
    <mergeCell ref="AL3:AP3"/>
    <mergeCell ref="AL4:AM4"/>
    <mergeCell ref="AN4:AO4"/>
    <mergeCell ref="AK4:AK6"/>
    <mergeCell ref="AP4:AP6"/>
    <mergeCell ref="AI5:AJ5"/>
    <mergeCell ref="AL5:AM5"/>
    <mergeCell ref="AN5:AO5"/>
    <mergeCell ref="R4:S4"/>
    <mergeCell ref="T4:U4"/>
    <mergeCell ref="R5:S5"/>
    <mergeCell ref="A1:AG1"/>
    <mergeCell ref="C2:G3"/>
    <mergeCell ref="H2:P2"/>
    <mergeCell ref="J3:P3"/>
    <mergeCell ref="W3:AA3"/>
    <mergeCell ref="I3:I6"/>
    <mergeCell ref="J4:J6"/>
    <mergeCell ref="M4:M6"/>
    <mergeCell ref="V4:V6"/>
    <mergeCell ref="AA4:AA6"/>
    <mergeCell ref="AF4:AF6"/>
    <mergeCell ref="AG5:AH5"/>
    <mergeCell ref="AB3:AF3"/>
    <mergeCell ref="AD5:AE5"/>
    <mergeCell ref="N4:N6"/>
    <mergeCell ref="P4:P6"/>
    <mergeCell ref="C4:C6"/>
    <mergeCell ref="D4:D6"/>
    <mergeCell ref="E4:E6"/>
    <mergeCell ref="G4:G6"/>
    <mergeCell ref="H3:H6"/>
    <mergeCell ref="F4:F6"/>
    <mergeCell ref="AV5:AV13"/>
    <mergeCell ref="A79:I86"/>
    <mergeCell ref="J79:J86"/>
    <mergeCell ref="W4:X4"/>
    <mergeCell ref="AB4:AC4"/>
    <mergeCell ref="AD4:AE4"/>
    <mergeCell ref="AG4:AH4"/>
    <mergeCell ref="AI4:AJ4"/>
    <mergeCell ref="Y4:Z4"/>
    <mergeCell ref="O4:O6"/>
    <mergeCell ref="A2:A6"/>
    <mergeCell ref="B2:B6"/>
    <mergeCell ref="AG3:AK3"/>
    <mergeCell ref="R3:V3"/>
    <mergeCell ref="AQ2:AQ6"/>
    <mergeCell ref="R2:AP2"/>
    <mergeCell ref="T5:U5"/>
    <mergeCell ref="W5:X5"/>
    <mergeCell ref="Y5:Z5"/>
    <mergeCell ref="AB5:AC5"/>
    <mergeCell ref="L4:L6"/>
    <mergeCell ref="K83:Q83"/>
    <mergeCell ref="K4:K6"/>
    <mergeCell ref="K79:Q79"/>
    <mergeCell ref="K80:Q80"/>
    <mergeCell ref="K81:Q81"/>
    <mergeCell ref="K82:Q82"/>
  </mergeCells>
  <pageMargins left="0.23622047244094491" right="0.23622047244094491" top="0.23622047244094491" bottom="0.35433070866141736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4"/>
  <sheetViews>
    <sheetView showWhiteSpace="0" view="pageLayout" topLeftCell="A10" zoomScale="130" zoomScalePageLayoutView="130" workbookViewId="0">
      <selection activeCell="I20" sqref="I20:M22"/>
    </sheetView>
  </sheetViews>
  <sheetFormatPr defaultColWidth="8.85546875" defaultRowHeight="15"/>
  <cols>
    <col min="1" max="16384" width="8.85546875" style="21"/>
  </cols>
  <sheetData>
    <row r="1" spans="1:14" ht="18.75">
      <c r="A1" s="18"/>
      <c r="B1" s="18"/>
      <c r="C1" s="18"/>
      <c r="D1" s="18"/>
      <c r="E1" s="26"/>
      <c r="F1" s="26"/>
      <c r="G1" s="26"/>
      <c r="H1" s="18"/>
      <c r="I1" s="18"/>
      <c r="J1" s="18"/>
      <c r="K1" s="18"/>
      <c r="L1" s="18"/>
      <c r="M1" s="18"/>
      <c r="N1" s="17"/>
    </row>
    <row r="2" spans="1:14" ht="18.75">
      <c r="A2" s="18"/>
      <c r="B2" s="18"/>
      <c r="C2" s="18"/>
      <c r="D2" s="18"/>
      <c r="E2" s="22"/>
      <c r="F2" s="22"/>
      <c r="G2" s="22"/>
      <c r="H2" s="18"/>
      <c r="I2" s="529" t="s">
        <v>234</v>
      </c>
      <c r="J2" s="518"/>
      <c r="K2" s="518"/>
      <c r="L2" s="518"/>
      <c r="M2" s="518"/>
      <c r="N2" s="518"/>
    </row>
    <row r="3" spans="1:14" ht="18.75">
      <c r="A3" s="18"/>
      <c r="B3" s="18"/>
      <c r="C3" s="23"/>
      <c r="D3" s="23"/>
      <c r="E3" s="23"/>
      <c r="F3" s="23"/>
      <c r="G3" s="23"/>
      <c r="H3" s="18"/>
      <c r="I3" s="518"/>
      <c r="J3" s="518"/>
      <c r="K3" s="518"/>
      <c r="L3" s="518"/>
      <c r="M3" s="518"/>
      <c r="N3" s="518"/>
    </row>
    <row r="4" spans="1:14" ht="18.75">
      <c r="A4" s="18"/>
      <c r="B4" s="18"/>
      <c r="C4" s="18"/>
      <c r="D4" s="18"/>
      <c r="E4" s="18"/>
      <c r="F4" s="18"/>
      <c r="G4" s="18"/>
      <c r="H4" s="18"/>
      <c r="I4" s="518"/>
      <c r="J4" s="518"/>
      <c r="K4" s="518"/>
      <c r="L4" s="518"/>
      <c r="M4" s="518"/>
      <c r="N4" s="518"/>
    </row>
    <row r="5" spans="1:14" ht="18.75">
      <c r="A5" s="18"/>
      <c r="B5" s="18"/>
      <c r="C5" s="18"/>
      <c r="D5" s="18"/>
      <c r="E5" s="24"/>
      <c r="F5" s="24"/>
      <c r="G5" s="24"/>
      <c r="H5" s="18"/>
      <c r="I5" s="518"/>
      <c r="J5" s="518"/>
      <c r="K5" s="518"/>
      <c r="L5" s="518"/>
      <c r="M5" s="518"/>
      <c r="N5" s="518"/>
    </row>
    <row r="6" spans="1:14" ht="18.75">
      <c r="A6" s="18"/>
      <c r="B6" s="18"/>
      <c r="C6" s="18"/>
      <c r="D6" s="18"/>
      <c r="E6" s="18"/>
      <c r="F6" s="18"/>
      <c r="G6" s="18"/>
      <c r="H6" s="18"/>
      <c r="I6" s="530"/>
      <c r="J6" s="530"/>
      <c r="K6" s="530"/>
      <c r="L6" s="530"/>
      <c r="M6" s="530"/>
      <c r="N6" s="530"/>
    </row>
    <row r="7" spans="1:14" ht="18.75">
      <c r="A7" s="18"/>
      <c r="B7" s="18"/>
      <c r="C7" s="18"/>
      <c r="D7" s="18"/>
      <c r="E7" s="18"/>
      <c r="F7" s="18"/>
      <c r="G7" s="18"/>
      <c r="H7" s="18"/>
      <c r="I7" s="528" t="s">
        <v>296</v>
      </c>
      <c r="J7" s="522"/>
      <c r="K7" s="522"/>
      <c r="L7" s="522"/>
      <c r="M7" s="522"/>
      <c r="N7" s="522"/>
    </row>
    <row r="8" spans="1:14" ht="18.75">
      <c r="A8" s="18"/>
      <c r="B8" s="18"/>
      <c r="C8" s="18"/>
      <c r="D8" s="18"/>
      <c r="E8" s="18"/>
      <c r="F8" s="18"/>
      <c r="G8" s="18"/>
      <c r="H8" s="18"/>
      <c r="I8" s="18"/>
      <c r="J8" s="57"/>
      <c r="K8" s="18"/>
      <c r="L8" s="18"/>
      <c r="M8" s="18"/>
      <c r="N8" s="17"/>
    </row>
    <row r="9" spans="1:14" ht="18.7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7"/>
    </row>
    <row r="10" spans="1:14" ht="18.75">
      <c r="A10" s="18"/>
      <c r="B10" s="18"/>
      <c r="C10" s="523" t="s">
        <v>35</v>
      </c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17"/>
    </row>
    <row r="11" spans="1:14" ht="18.75" customHeight="1">
      <c r="A11" s="18"/>
      <c r="B11" s="526" t="s">
        <v>261</v>
      </c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17"/>
    </row>
    <row r="12" spans="1:14" ht="66" customHeight="1">
      <c r="A12" s="18"/>
      <c r="B12" s="527"/>
      <c r="C12" s="527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17"/>
    </row>
    <row r="13" spans="1:14" ht="20.25">
      <c r="A13" s="18"/>
      <c r="B13" s="18"/>
      <c r="C13" s="519"/>
      <c r="D13" s="520"/>
      <c r="E13" s="520"/>
      <c r="F13" s="520"/>
      <c r="G13" s="520"/>
      <c r="H13" s="520"/>
      <c r="I13" s="520"/>
      <c r="J13" s="520"/>
      <c r="K13" s="520"/>
      <c r="L13" s="520"/>
      <c r="M13" s="520"/>
      <c r="N13" s="17"/>
    </row>
    <row r="14" spans="1:14" ht="20.25">
      <c r="A14" s="27"/>
      <c r="B14" s="27"/>
      <c r="C14" s="32"/>
      <c r="D14" s="521"/>
      <c r="E14" s="522"/>
      <c r="F14" s="522"/>
      <c r="G14" s="522"/>
      <c r="H14" s="522"/>
      <c r="I14" s="522"/>
      <c r="J14" s="522"/>
      <c r="K14" s="522"/>
      <c r="L14" s="522"/>
      <c r="M14" s="18"/>
      <c r="N14" s="17"/>
    </row>
    <row r="15" spans="1:14" ht="18.75">
      <c r="A15" s="18"/>
      <c r="B15" s="18"/>
      <c r="C15" s="18"/>
      <c r="D15" s="18"/>
      <c r="E15" s="18"/>
      <c r="F15" s="18"/>
      <c r="G15" s="18"/>
      <c r="H15" s="18"/>
      <c r="I15" s="515" t="s">
        <v>232</v>
      </c>
      <c r="J15" s="516"/>
      <c r="K15" s="516"/>
      <c r="L15" s="516"/>
      <c r="M15" s="516"/>
      <c r="N15" s="17"/>
    </row>
    <row r="16" spans="1:14" ht="18.75">
      <c r="A16" s="18"/>
      <c r="B16" s="18"/>
      <c r="C16" s="18"/>
      <c r="D16" s="30"/>
      <c r="E16" s="25"/>
      <c r="F16" s="25"/>
      <c r="G16" s="25"/>
      <c r="H16" s="25"/>
      <c r="I16" s="517"/>
      <c r="J16" s="517"/>
      <c r="K16" s="517"/>
      <c r="L16" s="517"/>
      <c r="M16" s="517"/>
      <c r="N16" s="17"/>
    </row>
    <row r="17" spans="1:15" ht="18" customHeight="1">
      <c r="A17" s="28"/>
      <c r="B17" s="28"/>
      <c r="C17" s="28"/>
      <c r="D17" s="28"/>
      <c r="E17" s="28"/>
      <c r="F17" s="28"/>
      <c r="G17" s="18"/>
      <c r="H17" s="18"/>
      <c r="I17" s="517"/>
      <c r="J17" s="517"/>
      <c r="K17" s="517"/>
      <c r="L17" s="517"/>
      <c r="M17" s="517"/>
      <c r="N17" s="17"/>
    </row>
    <row r="18" spans="1:15" ht="18.75">
      <c r="A18" s="28"/>
      <c r="B18" s="28"/>
      <c r="C18" s="28"/>
      <c r="D18" s="28"/>
      <c r="E18" s="28"/>
      <c r="F18" s="28"/>
      <c r="G18" s="18"/>
      <c r="H18" s="18"/>
      <c r="I18" s="517"/>
      <c r="J18" s="517"/>
      <c r="K18" s="517"/>
      <c r="L18" s="517"/>
      <c r="M18" s="517"/>
      <c r="N18" s="33"/>
    </row>
    <row r="19" spans="1:15" ht="18.75">
      <c r="A19" s="18"/>
      <c r="B19" s="18"/>
      <c r="C19" s="28"/>
      <c r="D19" s="30"/>
      <c r="E19" s="30"/>
      <c r="F19" s="18"/>
      <c r="G19" s="18"/>
      <c r="H19" s="18"/>
      <c r="I19" s="525" t="s">
        <v>233</v>
      </c>
      <c r="J19" s="522"/>
      <c r="K19" s="522"/>
      <c r="L19" s="522"/>
      <c r="M19" s="522"/>
      <c r="N19" s="33"/>
    </row>
    <row r="20" spans="1:15" ht="18.75">
      <c r="A20" s="29"/>
      <c r="B20" s="29"/>
      <c r="C20" s="29"/>
      <c r="D20" s="29"/>
      <c r="E20" s="29"/>
      <c r="F20" s="29"/>
      <c r="G20" s="29"/>
      <c r="H20" s="18"/>
      <c r="I20" s="515" t="s">
        <v>297</v>
      </c>
      <c r="J20" s="518"/>
      <c r="K20" s="518"/>
      <c r="L20" s="518"/>
      <c r="M20" s="518"/>
      <c r="N20" s="33"/>
    </row>
    <row r="21" spans="1:15" ht="18.75">
      <c r="A21" s="18"/>
      <c r="B21" s="18"/>
      <c r="C21" s="28"/>
      <c r="D21" s="30"/>
      <c r="E21" s="30"/>
      <c r="F21" s="18"/>
      <c r="G21" s="18"/>
      <c r="H21" s="18"/>
      <c r="I21" s="518"/>
      <c r="J21" s="518"/>
      <c r="K21" s="518"/>
      <c r="L21" s="518"/>
      <c r="M21" s="518"/>
      <c r="N21" s="33"/>
      <c r="O21" s="34"/>
    </row>
    <row r="22" spans="1:15" ht="38.25" customHeight="1">
      <c r="A22" s="18"/>
      <c r="B22" s="18"/>
      <c r="C22" s="18"/>
      <c r="D22" s="18"/>
      <c r="E22" s="18"/>
      <c r="F22" s="18"/>
      <c r="G22" s="18"/>
      <c r="H22" s="18"/>
      <c r="I22" s="518"/>
      <c r="J22" s="518"/>
      <c r="K22" s="518"/>
      <c r="L22" s="518"/>
      <c r="M22" s="518"/>
      <c r="O22" s="34"/>
    </row>
    <row r="23" spans="1:15" ht="18" customHeight="1">
      <c r="A23" s="18"/>
      <c r="B23" s="18"/>
      <c r="C23" s="18"/>
      <c r="D23" s="31"/>
      <c r="E23" s="31"/>
      <c r="F23" s="18"/>
      <c r="G23" s="18"/>
      <c r="H23" s="18"/>
      <c r="I23" s="514"/>
      <c r="J23" s="514"/>
      <c r="K23" s="514"/>
      <c r="L23" s="514"/>
      <c r="M23" s="514"/>
      <c r="O23" s="34"/>
    </row>
    <row r="24" spans="1:15" ht="18.75">
      <c r="A24" s="18"/>
      <c r="B24" s="18"/>
      <c r="C24" s="18"/>
      <c r="D24" s="25"/>
      <c r="E24" s="18"/>
      <c r="F24" s="25"/>
      <c r="G24" s="18"/>
      <c r="H24" s="18"/>
      <c r="I24" s="514"/>
      <c r="J24" s="514"/>
      <c r="K24" s="514"/>
      <c r="L24" s="514"/>
      <c r="M24" s="514"/>
      <c r="O24" s="34"/>
    </row>
  </sheetData>
  <mergeCells count="10">
    <mergeCell ref="C10:M10"/>
    <mergeCell ref="I19:M19"/>
    <mergeCell ref="B11:M12"/>
    <mergeCell ref="I7:N7"/>
    <mergeCell ref="I2:N6"/>
    <mergeCell ref="I23:M24"/>
    <mergeCell ref="I15:M18"/>
    <mergeCell ref="I20:M22"/>
    <mergeCell ref="C13:M13"/>
    <mergeCell ref="D14:L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"/>
  <sheetViews>
    <sheetView view="pageLayout" workbookViewId="0">
      <selection sqref="A1:H15"/>
    </sheetView>
  </sheetViews>
  <sheetFormatPr defaultRowHeight="15"/>
  <cols>
    <col min="1" max="1" width="12.7109375" customWidth="1"/>
    <col min="2" max="2" width="13" customWidth="1"/>
    <col min="3" max="3" width="11.28515625" customWidth="1"/>
    <col min="4" max="4" width="16" customWidth="1"/>
    <col min="5" max="5" width="15" customWidth="1"/>
    <col min="6" max="6" width="16.7109375" customWidth="1"/>
    <col min="7" max="7" width="16.42578125" customWidth="1"/>
    <col min="8" max="8" width="15.5703125" customWidth="1"/>
  </cols>
  <sheetData>
    <row r="1" spans="1:12" ht="15.75">
      <c r="A1" s="532" t="s">
        <v>254</v>
      </c>
      <c r="B1" s="532"/>
      <c r="C1" s="532"/>
      <c r="D1" s="532"/>
      <c r="E1" s="532"/>
      <c r="F1" s="532"/>
      <c r="G1" s="532"/>
      <c r="H1" s="532"/>
      <c r="I1" s="1"/>
      <c r="J1" s="1"/>
      <c r="K1" s="1"/>
      <c r="L1" s="1"/>
    </row>
    <row r="2" spans="1:12" ht="16.5" customHeight="1" thickBot="1">
      <c r="A2" s="2"/>
      <c r="B2" s="3"/>
      <c r="C2" s="3"/>
      <c r="D2" s="4"/>
      <c r="E2" s="2"/>
      <c r="F2" s="2"/>
      <c r="G2" s="2"/>
      <c r="H2" s="2"/>
      <c r="I2" s="1"/>
      <c r="J2" s="1"/>
      <c r="K2" s="1"/>
      <c r="L2" s="1"/>
    </row>
    <row r="3" spans="1:12" ht="16.5" customHeight="1">
      <c r="A3" s="533" t="s">
        <v>31</v>
      </c>
      <c r="B3" s="535" t="s">
        <v>196</v>
      </c>
      <c r="C3" s="535" t="s">
        <v>204</v>
      </c>
      <c r="D3" s="537" t="s">
        <v>203</v>
      </c>
      <c r="E3" s="535" t="s">
        <v>202</v>
      </c>
      <c r="F3" s="535" t="s">
        <v>201</v>
      </c>
      <c r="G3" s="537" t="s">
        <v>200</v>
      </c>
      <c r="H3" s="540" t="s">
        <v>5</v>
      </c>
      <c r="I3" s="1"/>
      <c r="J3" s="1"/>
      <c r="K3" s="1"/>
      <c r="L3" s="1"/>
    </row>
    <row r="4" spans="1:12" ht="57.6" customHeight="1" thickBot="1">
      <c r="A4" s="534"/>
      <c r="B4" s="536"/>
      <c r="C4" s="536"/>
      <c r="D4" s="538"/>
      <c r="E4" s="536"/>
      <c r="F4" s="536"/>
      <c r="G4" s="539"/>
      <c r="H4" s="541"/>
      <c r="I4" s="1"/>
      <c r="J4" s="1"/>
      <c r="K4" s="1"/>
      <c r="L4" s="1"/>
    </row>
    <row r="5" spans="1:12" ht="16.5" customHeight="1" thickBot="1">
      <c r="A5" s="5">
        <v>1</v>
      </c>
      <c r="B5" s="6">
        <v>2</v>
      </c>
      <c r="C5" s="6">
        <v>3</v>
      </c>
      <c r="D5" s="6">
        <v>4</v>
      </c>
      <c r="E5" s="6">
        <v>6</v>
      </c>
      <c r="F5" s="6">
        <v>7</v>
      </c>
      <c r="G5" s="7">
        <v>8</v>
      </c>
      <c r="H5" s="8">
        <v>9</v>
      </c>
      <c r="I5" s="1"/>
      <c r="J5" s="1"/>
      <c r="K5" s="1"/>
      <c r="L5" s="1"/>
    </row>
    <row r="6" spans="1:12" ht="16.5" customHeight="1">
      <c r="A6" s="348" t="s">
        <v>265</v>
      </c>
      <c r="B6" s="9">
        <v>1476</v>
      </c>
      <c r="C6" s="9">
        <v>0</v>
      </c>
      <c r="D6" s="9">
        <v>0</v>
      </c>
      <c r="E6" s="10"/>
      <c r="F6" s="10">
        <v>0</v>
      </c>
      <c r="G6" s="10">
        <v>11</v>
      </c>
      <c r="H6" s="11">
        <f>F6+E6+D6+C6+B6</f>
        <v>1476</v>
      </c>
      <c r="I6" s="1"/>
      <c r="J6" s="1"/>
      <c r="K6" s="1"/>
      <c r="L6" s="1"/>
    </row>
    <row r="7" spans="1:12" ht="15.75">
      <c r="A7" s="200" t="s">
        <v>264</v>
      </c>
      <c r="B7" s="9">
        <v>1296</v>
      </c>
      <c r="C7" s="9">
        <v>36</v>
      </c>
      <c r="D7" s="9">
        <v>144</v>
      </c>
      <c r="E7" s="10">
        <v>0</v>
      </c>
      <c r="F7" s="10">
        <v>0</v>
      </c>
      <c r="G7" s="10">
        <v>11</v>
      </c>
      <c r="H7" s="11">
        <f t="shared" ref="H7:H8" si="0">F7+E7+D7+C7+B7</f>
        <v>1476</v>
      </c>
      <c r="I7" s="1"/>
      <c r="J7" s="1"/>
      <c r="K7" s="1"/>
      <c r="L7" s="1"/>
    </row>
    <row r="8" spans="1:12" ht="15.75">
      <c r="A8" s="200" t="s">
        <v>142</v>
      </c>
      <c r="B8" s="9">
        <v>828</v>
      </c>
      <c r="C8" s="9">
        <v>36</v>
      </c>
      <c r="D8" s="9">
        <v>702</v>
      </c>
      <c r="E8" s="10">
        <v>18</v>
      </c>
      <c r="F8" s="10">
        <v>0</v>
      </c>
      <c r="G8" s="10">
        <v>8</v>
      </c>
      <c r="H8" s="11">
        <f t="shared" si="0"/>
        <v>1584</v>
      </c>
      <c r="I8" s="1"/>
      <c r="J8" s="1"/>
      <c r="K8" s="1"/>
      <c r="L8" s="1"/>
    </row>
    <row r="9" spans="1:12" s="21" customFormat="1" ht="15.75">
      <c r="A9" s="349" t="s">
        <v>263</v>
      </c>
      <c r="B9" s="54">
        <v>846</v>
      </c>
      <c r="C9" s="54">
        <v>0</v>
      </c>
      <c r="D9" s="54">
        <v>720</v>
      </c>
      <c r="E9" s="55">
        <v>18</v>
      </c>
      <c r="F9" s="55">
        <v>0</v>
      </c>
      <c r="G9" s="55">
        <v>8</v>
      </c>
      <c r="H9" s="11">
        <f>F9+E9+D9+C9+B9</f>
        <v>1584</v>
      </c>
    </row>
    <row r="10" spans="1:12" ht="15.75">
      <c r="A10" s="349" t="s">
        <v>262</v>
      </c>
      <c r="B10" s="54">
        <v>306</v>
      </c>
      <c r="C10" s="54">
        <v>0</v>
      </c>
      <c r="D10" s="54">
        <v>288</v>
      </c>
      <c r="E10" s="54">
        <v>54</v>
      </c>
      <c r="F10" s="54">
        <v>216</v>
      </c>
      <c r="G10" s="54">
        <v>2</v>
      </c>
      <c r="H10" s="11">
        <f>F10+E10+D10+C10+B10</f>
        <v>864</v>
      </c>
      <c r="I10" s="1"/>
      <c r="J10" s="1"/>
      <c r="K10" s="1"/>
      <c r="L10" s="1"/>
    </row>
    <row r="11" spans="1:12" ht="15.75">
      <c r="A11" s="196" t="s">
        <v>235</v>
      </c>
      <c r="B11" s="109">
        <f>B6+B7+B8+B9+B10</f>
        <v>4752</v>
      </c>
      <c r="C11" s="109">
        <f t="shared" ref="C11:G11" si="1">C6+C7+C8+C9+C10</f>
        <v>72</v>
      </c>
      <c r="D11" s="109">
        <f t="shared" si="1"/>
        <v>1854</v>
      </c>
      <c r="E11" s="109">
        <f>E6+E7+E8+E9+E10</f>
        <v>90</v>
      </c>
      <c r="F11" s="109">
        <f t="shared" si="1"/>
        <v>216</v>
      </c>
      <c r="G11" s="109">
        <f t="shared" si="1"/>
        <v>40</v>
      </c>
      <c r="H11" s="109">
        <f>H6+H7+H8+H9+H10</f>
        <v>6984</v>
      </c>
      <c r="I11" s="1"/>
      <c r="J11" s="1"/>
      <c r="K11" s="1"/>
      <c r="L11" s="1"/>
    </row>
    <row r="12" spans="1:12">
      <c r="A12" s="12"/>
      <c r="B12" s="13"/>
      <c r="C12" s="14"/>
      <c r="D12" s="15"/>
      <c r="E12" s="1"/>
      <c r="F12" s="1"/>
      <c r="G12" s="1"/>
      <c r="H12" s="1"/>
      <c r="I12" s="1"/>
      <c r="J12" s="1"/>
      <c r="K12" s="1"/>
      <c r="L12" s="1"/>
    </row>
    <row r="13" spans="1:12">
      <c r="A13" s="12"/>
      <c r="B13" s="531"/>
      <c r="C13" s="531"/>
      <c r="D13" s="16"/>
      <c r="E13" s="1"/>
      <c r="F13" s="1"/>
      <c r="G13" s="1"/>
      <c r="H13" s="1"/>
      <c r="I13" s="1"/>
      <c r="J13" s="1"/>
      <c r="K13" s="1"/>
      <c r="L13" s="1"/>
    </row>
  </sheetData>
  <mergeCells count="10">
    <mergeCell ref="B13:C13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B22"/>
  <sheetViews>
    <sheetView view="pageLayout" topLeftCell="A4" workbookViewId="0">
      <selection activeCell="BA13" sqref="BA13"/>
    </sheetView>
  </sheetViews>
  <sheetFormatPr defaultColWidth="8.85546875" defaultRowHeight="15"/>
  <cols>
    <col min="1" max="6" width="2.42578125" customWidth="1"/>
    <col min="7" max="7" width="2.7109375" customWidth="1"/>
    <col min="8" max="8" width="3.7109375" customWidth="1"/>
    <col min="9" max="9" width="2.85546875" customWidth="1"/>
    <col min="10" max="11" width="3.140625" customWidth="1"/>
    <col min="12" max="15" width="2.42578125" customWidth="1"/>
    <col min="16" max="17" width="3.28515625" customWidth="1"/>
    <col min="18" max="18" width="3.7109375" customWidth="1"/>
    <col min="19" max="20" width="2.42578125" customWidth="1"/>
    <col min="21" max="21" width="3.7109375" customWidth="1"/>
    <col min="22" max="26" width="2.42578125" customWidth="1"/>
    <col min="27" max="27" width="3.28515625" customWidth="1"/>
    <col min="28" max="28" width="3.140625" customWidth="1"/>
    <col min="29" max="31" width="2.42578125" customWidth="1"/>
    <col min="32" max="32" width="3.140625" customWidth="1"/>
    <col min="33" max="33" width="3.28515625" customWidth="1"/>
    <col min="34" max="37" width="2.42578125" customWidth="1"/>
    <col min="38" max="38" width="3.42578125" customWidth="1"/>
    <col min="39" max="42" width="2.42578125" customWidth="1"/>
    <col min="43" max="43" width="2.5703125" customWidth="1"/>
    <col min="44" max="44" width="3" customWidth="1"/>
    <col min="45" max="52" width="2.42578125" customWidth="1"/>
    <col min="53" max="53" width="3.140625" customWidth="1"/>
    <col min="54" max="54" width="2.42578125" customWidth="1"/>
  </cols>
  <sheetData>
    <row r="1" spans="1:54" ht="9.75" hidden="1" customHeight="1"/>
    <row r="2" spans="1:54" hidden="1"/>
    <row r="3" spans="1:54" hidden="1"/>
    <row r="4" spans="1:54" ht="18.75">
      <c r="A4" s="542" t="s">
        <v>241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</row>
    <row r="5" spans="1:54" ht="15.75" thickBo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</row>
    <row r="6" spans="1:54">
      <c r="A6" s="547" t="s">
        <v>92</v>
      </c>
      <c r="B6" s="550" t="s">
        <v>93</v>
      </c>
      <c r="C6" s="550"/>
      <c r="D6" s="550"/>
      <c r="E6" s="550"/>
      <c r="F6" s="551" t="s">
        <v>94</v>
      </c>
      <c r="G6" s="550" t="s">
        <v>95</v>
      </c>
      <c r="H6" s="550"/>
      <c r="I6" s="550"/>
      <c r="J6" s="551" t="s">
        <v>96</v>
      </c>
      <c r="K6" s="543" t="s">
        <v>97</v>
      </c>
      <c r="L6" s="543"/>
      <c r="M6" s="543"/>
      <c r="N6" s="543"/>
      <c r="O6" s="544" t="s">
        <v>98</v>
      </c>
      <c r="P6" s="550" t="s">
        <v>99</v>
      </c>
      <c r="Q6" s="550"/>
      <c r="R6" s="550"/>
      <c r="S6" s="544" t="s">
        <v>100</v>
      </c>
      <c r="T6" s="550" t="s">
        <v>101</v>
      </c>
      <c r="U6" s="550"/>
      <c r="V6" s="550"/>
      <c r="W6" s="550"/>
      <c r="X6" s="550" t="s">
        <v>102</v>
      </c>
      <c r="Y6" s="550"/>
      <c r="Z6" s="550"/>
      <c r="AA6" s="550"/>
      <c r="AB6" s="554" t="s">
        <v>103</v>
      </c>
      <c r="AC6" s="555"/>
      <c r="AD6" s="555"/>
      <c r="AE6" s="556"/>
      <c r="AF6" s="544" t="s">
        <v>104</v>
      </c>
      <c r="AG6" s="550" t="s">
        <v>105</v>
      </c>
      <c r="AH6" s="550"/>
      <c r="AI6" s="550"/>
      <c r="AJ6" s="544" t="s">
        <v>106</v>
      </c>
      <c r="AK6" s="550" t="s">
        <v>107</v>
      </c>
      <c r="AL6" s="550"/>
      <c r="AM6" s="550"/>
      <c r="AN6" s="550"/>
      <c r="AO6" s="544" t="s">
        <v>108</v>
      </c>
      <c r="AP6" s="550" t="s">
        <v>109</v>
      </c>
      <c r="AQ6" s="550"/>
      <c r="AR6" s="550"/>
      <c r="AS6" s="544" t="s">
        <v>110</v>
      </c>
      <c r="AT6" s="550" t="s">
        <v>111</v>
      </c>
      <c r="AU6" s="550"/>
      <c r="AV6" s="550"/>
      <c r="AW6" s="550"/>
      <c r="AX6" s="550" t="s">
        <v>112</v>
      </c>
      <c r="AY6" s="550"/>
      <c r="AZ6" s="550"/>
      <c r="BA6" s="550"/>
      <c r="BB6" s="557"/>
    </row>
    <row r="7" spans="1:54">
      <c r="A7" s="548"/>
      <c r="B7" s="546" t="s">
        <v>113</v>
      </c>
      <c r="C7" s="546" t="s">
        <v>114</v>
      </c>
      <c r="D7" s="546" t="s">
        <v>115</v>
      </c>
      <c r="E7" s="546" t="s">
        <v>116</v>
      </c>
      <c r="F7" s="552"/>
      <c r="G7" s="546" t="s">
        <v>117</v>
      </c>
      <c r="H7" s="546" t="s">
        <v>118</v>
      </c>
      <c r="I7" s="546" t="s">
        <v>119</v>
      </c>
      <c r="J7" s="552"/>
      <c r="K7" s="546" t="s">
        <v>120</v>
      </c>
      <c r="L7" s="546" t="s">
        <v>121</v>
      </c>
      <c r="M7" s="546" t="s">
        <v>122</v>
      </c>
      <c r="N7" s="546" t="s">
        <v>123</v>
      </c>
      <c r="O7" s="545"/>
      <c r="P7" s="545" t="s">
        <v>114</v>
      </c>
      <c r="Q7" s="545" t="s">
        <v>115</v>
      </c>
      <c r="R7" s="545" t="s">
        <v>116</v>
      </c>
      <c r="S7" s="553"/>
      <c r="T7" s="545" t="s">
        <v>124</v>
      </c>
      <c r="U7" s="545" t="s">
        <v>125</v>
      </c>
      <c r="V7" s="545" t="s">
        <v>126</v>
      </c>
      <c r="W7" s="545" t="s">
        <v>127</v>
      </c>
      <c r="X7" s="545" t="s">
        <v>128</v>
      </c>
      <c r="Y7" s="545" t="s">
        <v>129</v>
      </c>
      <c r="Z7" s="545" t="s">
        <v>130</v>
      </c>
      <c r="AA7" s="545" t="s">
        <v>131</v>
      </c>
      <c r="AB7" s="559" t="s">
        <v>128</v>
      </c>
      <c r="AC7" s="545" t="s">
        <v>129</v>
      </c>
      <c r="AD7" s="545" t="s">
        <v>130</v>
      </c>
      <c r="AE7" s="545" t="s">
        <v>131</v>
      </c>
      <c r="AF7" s="545"/>
      <c r="AG7" s="545" t="s">
        <v>117</v>
      </c>
      <c r="AH7" s="545" t="s">
        <v>118</v>
      </c>
      <c r="AI7" s="545" t="s">
        <v>119</v>
      </c>
      <c r="AJ7" s="553"/>
      <c r="AK7" s="545" t="s">
        <v>132</v>
      </c>
      <c r="AL7" s="545" t="s">
        <v>133</v>
      </c>
      <c r="AM7" s="545" t="s">
        <v>134</v>
      </c>
      <c r="AN7" s="545" t="s">
        <v>135</v>
      </c>
      <c r="AO7" s="545"/>
      <c r="AP7" s="545" t="s">
        <v>114</v>
      </c>
      <c r="AQ7" s="545" t="s">
        <v>115</v>
      </c>
      <c r="AR7" s="545" t="s">
        <v>116</v>
      </c>
      <c r="AS7" s="545"/>
      <c r="AT7" s="545" t="s">
        <v>117</v>
      </c>
      <c r="AU7" s="545" t="s">
        <v>118</v>
      </c>
      <c r="AV7" s="545" t="s">
        <v>119</v>
      </c>
      <c r="AW7" s="545" t="s">
        <v>136</v>
      </c>
      <c r="AX7" s="545" t="s">
        <v>120</v>
      </c>
      <c r="AY7" s="545" t="s">
        <v>121</v>
      </c>
      <c r="AZ7" s="545" t="s">
        <v>122</v>
      </c>
      <c r="BA7" s="545" t="s">
        <v>123</v>
      </c>
      <c r="BB7" s="563"/>
    </row>
    <row r="8" spans="1:54">
      <c r="A8" s="548"/>
      <c r="B8" s="546"/>
      <c r="C8" s="546"/>
      <c r="D8" s="546"/>
      <c r="E8" s="546"/>
      <c r="F8" s="552"/>
      <c r="G8" s="546"/>
      <c r="H8" s="546"/>
      <c r="I8" s="546"/>
      <c r="J8" s="552"/>
      <c r="K8" s="546"/>
      <c r="L8" s="546"/>
      <c r="M8" s="546"/>
      <c r="N8" s="546"/>
      <c r="O8" s="545"/>
      <c r="P8" s="545"/>
      <c r="Q8" s="545"/>
      <c r="R8" s="545"/>
      <c r="S8" s="553"/>
      <c r="T8" s="545"/>
      <c r="U8" s="545"/>
      <c r="V8" s="545"/>
      <c r="W8" s="545"/>
      <c r="X8" s="545"/>
      <c r="Y8" s="545"/>
      <c r="Z8" s="545"/>
      <c r="AA8" s="545"/>
      <c r="AB8" s="560"/>
      <c r="AC8" s="545"/>
      <c r="AD8" s="545"/>
      <c r="AE8" s="545"/>
      <c r="AF8" s="545"/>
      <c r="AG8" s="545"/>
      <c r="AH8" s="545"/>
      <c r="AI8" s="545"/>
      <c r="AJ8" s="553"/>
      <c r="AK8" s="545"/>
      <c r="AL8" s="545"/>
      <c r="AM8" s="545"/>
      <c r="AN8" s="545"/>
      <c r="AO8" s="545"/>
      <c r="AP8" s="545"/>
      <c r="AQ8" s="545"/>
      <c r="AR8" s="545"/>
      <c r="AS8" s="545"/>
      <c r="AT8" s="545"/>
      <c r="AU8" s="545"/>
      <c r="AV8" s="545"/>
      <c r="AW8" s="545"/>
      <c r="AX8" s="545"/>
      <c r="AY8" s="545"/>
      <c r="AZ8" s="545"/>
      <c r="BA8" s="545"/>
      <c r="BB8" s="563"/>
    </row>
    <row r="9" spans="1:54">
      <c r="A9" s="548"/>
      <c r="B9" s="546"/>
      <c r="C9" s="546"/>
      <c r="D9" s="546"/>
      <c r="E9" s="546"/>
      <c r="F9" s="552"/>
      <c r="G9" s="546"/>
      <c r="H9" s="546"/>
      <c r="I9" s="546"/>
      <c r="J9" s="552"/>
      <c r="K9" s="546"/>
      <c r="L9" s="546"/>
      <c r="M9" s="546"/>
      <c r="N9" s="546"/>
      <c r="O9" s="545"/>
      <c r="P9" s="545"/>
      <c r="Q9" s="545"/>
      <c r="R9" s="545"/>
      <c r="S9" s="553"/>
      <c r="T9" s="545"/>
      <c r="U9" s="545"/>
      <c r="V9" s="545"/>
      <c r="W9" s="545"/>
      <c r="X9" s="545"/>
      <c r="Y9" s="545"/>
      <c r="Z9" s="545"/>
      <c r="AA9" s="545"/>
      <c r="AB9" s="561"/>
      <c r="AC9" s="545"/>
      <c r="AD9" s="545"/>
      <c r="AE9" s="545"/>
      <c r="AF9" s="545"/>
      <c r="AG9" s="545"/>
      <c r="AH9" s="545"/>
      <c r="AI9" s="545"/>
      <c r="AJ9" s="553"/>
      <c r="AK9" s="545"/>
      <c r="AL9" s="545"/>
      <c r="AM9" s="545"/>
      <c r="AN9" s="545"/>
      <c r="AO9" s="545"/>
      <c r="AP9" s="545"/>
      <c r="AQ9" s="545"/>
      <c r="AR9" s="545"/>
      <c r="AS9" s="545"/>
      <c r="AT9" s="545"/>
      <c r="AU9" s="545"/>
      <c r="AV9" s="545"/>
      <c r="AW9" s="545"/>
      <c r="AX9" s="545"/>
      <c r="AY9" s="545"/>
      <c r="AZ9" s="545"/>
      <c r="BA9" s="545"/>
      <c r="BB9" s="563"/>
    </row>
    <row r="10" spans="1:54">
      <c r="A10" s="549"/>
      <c r="B10" s="41">
        <v>1</v>
      </c>
      <c r="C10" s="41">
        <v>2</v>
      </c>
      <c r="D10" s="41">
        <v>3</v>
      </c>
      <c r="E10" s="41">
        <v>4</v>
      </c>
      <c r="F10" s="41">
        <v>5</v>
      </c>
      <c r="G10" s="41">
        <v>6</v>
      </c>
      <c r="H10" s="41">
        <v>7</v>
      </c>
      <c r="I10" s="41">
        <v>8</v>
      </c>
      <c r="J10" s="41">
        <v>9</v>
      </c>
      <c r="K10" s="41">
        <v>10</v>
      </c>
      <c r="L10" s="41">
        <v>11</v>
      </c>
      <c r="M10" s="41">
        <v>12</v>
      </c>
      <c r="N10" s="41">
        <v>13</v>
      </c>
      <c r="O10" s="41">
        <v>14</v>
      </c>
      <c r="P10" s="41">
        <v>15</v>
      </c>
      <c r="Q10" s="41">
        <v>16</v>
      </c>
      <c r="R10" s="41">
        <v>17</v>
      </c>
      <c r="S10" s="41">
        <v>18</v>
      </c>
      <c r="T10" s="41">
        <v>19</v>
      </c>
      <c r="U10" s="41">
        <v>20</v>
      </c>
      <c r="V10" s="41">
        <v>21</v>
      </c>
      <c r="W10" s="41">
        <v>22</v>
      </c>
      <c r="X10" s="41">
        <v>23</v>
      </c>
      <c r="Y10" s="41">
        <v>24</v>
      </c>
      <c r="Z10" s="41">
        <v>25</v>
      </c>
      <c r="AA10" s="41">
        <v>26</v>
      </c>
      <c r="AB10" s="41">
        <v>27</v>
      </c>
      <c r="AC10" s="41">
        <v>28</v>
      </c>
      <c r="AD10" s="41">
        <v>29</v>
      </c>
      <c r="AE10" s="41">
        <v>30</v>
      </c>
      <c r="AF10" s="41">
        <v>31</v>
      </c>
      <c r="AG10" s="41">
        <v>32</v>
      </c>
      <c r="AH10" s="41">
        <v>33</v>
      </c>
      <c r="AI10" s="41">
        <v>34</v>
      </c>
      <c r="AJ10" s="41">
        <v>35</v>
      </c>
      <c r="AK10" s="41">
        <v>36</v>
      </c>
      <c r="AL10" s="41">
        <v>37</v>
      </c>
      <c r="AM10" s="41">
        <v>38</v>
      </c>
      <c r="AN10" s="41">
        <v>39</v>
      </c>
      <c r="AO10" s="41">
        <v>40</v>
      </c>
      <c r="AP10" s="41">
        <v>41</v>
      </c>
      <c r="AQ10" s="41">
        <v>42</v>
      </c>
      <c r="AR10" s="41">
        <v>43</v>
      </c>
      <c r="AS10" s="41">
        <v>44</v>
      </c>
      <c r="AT10" s="41">
        <v>45</v>
      </c>
      <c r="AU10" s="41">
        <v>46</v>
      </c>
      <c r="AV10" s="41">
        <v>47</v>
      </c>
      <c r="AW10" s="41">
        <v>48</v>
      </c>
      <c r="AX10" s="41">
        <v>49</v>
      </c>
      <c r="AY10" s="41">
        <v>50</v>
      </c>
      <c r="AZ10" s="41">
        <v>51</v>
      </c>
      <c r="BA10" s="41">
        <v>52</v>
      </c>
      <c r="BB10" s="50"/>
    </row>
    <row r="11" spans="1:54" s="21" customFormat="1" ht="48.6" customHeight="1">
      <c r="A11" s="200" t="s">
        <v>137</v>
      </c>
      <c r="B11" s="195" t="s">
        <v>138</v>
      </c>
      <c r="C11" s="195" t="s">
        <v>138</v>
      </c>
      <c r="D11" s="195" t="s">
        <v>138</v>
      </c>
      <c r="E11" s="195" t="s">
        <v>138</v>
      </c>
      <c r="F11" s="195" t="s">
        <v>138</v>
      </c>
      <c r="G11" s="195" t="s">
        <v>138</v>
      </c>
      <c r="H11" s="195" t="s">
        <v>138</v>
      </c>
      <c r="I11" s="195" t="s">
        <v>138</v>
      </c>
      <c r="J11" s="195" t="s">
        <v>138</v>
      </c>
      <c r="K11" s="195" t="s">
        <v>138</v>
      </c>
      <c r="L11" s="195" t="s">
        <v>138</v>
      </c>
      <c r="M11" s="195" t="s">
        <v>138</v>
      </c>
      <c r="N11" s="195" t="s">
        <v>138</v>
      </c>
      <c r="O11" s="195" t="s">
        <v>138</v>
      </c>
      <c r="P11" s="195" t="s">
        <v>138</v>
      </c>
      <c r="Q11" s="199" t="s">
        <v>138</v>
      </c>
      <c r="R11" s="199" t="s">
        <v>239</v>
      </c>
      <c r="S11" s="47" t="s">
        <v>37</v>
      </c>
      <c r="T11" s="47" t="s">
        <v>37</v>
      </c>
      <c r="U11" s="195" t="s">
        <v>138</v>
      </c>
      <c r="V11" s="195" t="s">
        <v>138</v>
      </c>
      <c r="W11" s="195" t="s">
        <v>138</v>
      </c>
      <c r="X11" s="195" t="s">
        <v>138</v>
      </c>
      <c r="Y11" s="195" t="s">
        <v>138</v>
      </c>
      <c r="Z11" s="195" t="s">
        <v>138</v>
      </c>
      <c r="AA11" s="195" t="s">
        <v>138</v>
      </c>
      <c r="AB11" s="195" t="s">
        <v>138</v>
      </c>
      <c r="AC11" s="195" t="s">
        <v>138</v>
      </c>
      <c r="AD11" s="195" t="s">
        <v>138</v>
      </c>
      <c r="AE11" s="195" t="s">
        <v>138</v>
      </c>
      <c r="AF11" s="195" t="s">
        <v>138</v>
      </c>
      <c r="AG11" s="195" t="s">
        <v>138</v>
      </c>
      <c r="AH11" s="195" t="s">
        <v>138</v>
      </c>
      <c r="AI11" s="195" t="s">
        <v>138</v>
      </c>
      <c r="AJ11" s="195" t="s">
        <v>138</v>
      </c>
      <c r="AK11" s="195" t="s">
        <v>138</v>
      </c>
      <c r="AL11" s="195" t="s">
        <v>138</v>
      </c>
      <c r="AM11" s="195" t="s">
        <v>138</v>
      </c>
      <c r="AN11" s="195" t="s">
        <v>138</v>
      </c>
      <c r="AO11" s="195" t="s">
        <v>138</v>
      </c>
      <c r="AP11" s="195" t="s">
        <v>138</v>
      </c>
      <c r="AQ11" s="199" t="s">
        <v>239</v>
      </c>
      <c r="AR11" s="199" t="s">
        <v>239</v>
      </c>
      <c r="AS11" s="47" t="s">
        <v>37</v>
      </c>
      <c r="AT11" s="47" t="s">
        <v>37</v>
      </c>
      <c r="AU11" s="47" t="s">
        <v>37</v>
      </c>
      <c r="AV11" s="47" t="s">
        <v>37</v>
      </c>
      <c r="AW11" s="47" t="s">
        <v>37</v>
      </c>
      <c r="AX11" s="47" t="s">
        <v>37</v>
      </c>
      <c r="AY11" s="47" t="s">
        <v>37</v>
      </c>
      <c r="AZ11" s="47" t="s">
        <v>37</v>
      </c>
      <c r="BA11" s="47" t="s">
        <v>37</v>
      </c>
      <c r="BB11" s="50"/>
    </row>
    <row r="12" spans="1:54" ht="25.5">
      <c r="A12" s="200" t="s">
        <v>140</v>
      </c>
      <c r="B12" s="195" t="s">
        <v>138</v>
      </c>
      <c r="C12" s="195" t="s">
        <v>138</v>
      </c>
      <c r="D12" s="195" t="s">
        <v>138</v>
      </c>
      <c r="E12" s="195" t="s">
        <v>138</v>
      </c>
      <c r="F12" s="195" t="s">
        <v>138</v>
      </c>
      <c r="G12" s="195" t="s">
        <v>138</v>
      </c>
      <c r="H12" s="195" t="s">
        <v>138</v>
      </c>
      <c r="I12" s="195" t="s">
        <v>138</v>
      </c>
      <c r="J12" s="195" t="s">
        <v>138</v>
      </c>
      <c r="K12" s="195" t="s">
        <v>138</v>
      </c>
      <c r="L12" s="195" t="s">
        <v>138</v>
      </c>
      <c r="M12" s="195" t="s">
        <v>138</v>
      </c>
      <c r="N12" s="195" t="s">
        <v>138</v>
      </c>
      <c r="O12" s="195" t="s">
        <v>138</v>
      </c>
      <c r="P12" s="199" t="s">
        <v>239</v>
      </c>
      <c r="Q12" s="199" t="s">
        <v>239</v>
      </c>
      <c r="R12" s="199" t="s">
        <v>139</v>
      </c>
      <c r="S12" s="47" t="s">
        <v>37</v>
      </c>
      <c r="T12" s="47" t="s">
        <v>37</v>
      </c>
      <c r="U12" s="195" t="s">
        <v>138</v>
      </c>
      <c r="V12" s="195" t="s">
        <v>138</v>
      </c>
      <c r="W12" s="195" t="s">
        <v>141</v>
      </c>
      <c r="X12" s="195" t="s">
        <v>138</v>
      </c>
      <c r="Y12" s="195" t="s">
        <v>138</v>
      </c>
      <c r="Z12" s="195" t="s">
        <v>138</v>
      </c>
      <c r="AA12" s="195" t="s">
        <v>138</v>
      </c>
      <c r="AB12" s="195" t="s">
        <v>138</v>
      </c>
      <c r="AC12" s="195" t="s">
        <v>138</v>
      </c>
      <c r="AD12" s="195" t="s">
        <v>138</v>
      </c>
      <c r="AE12" s="195" t="s">
        <v>138</v>
      </c>
      <c r="AF12" s="195" t="s">
        <v>138</v>
      </c>
      <c r="AG12" s="195" t="s">
        <v>138</v>
      </c>
      <c r="AH12" s="195" t="s">
        <v>138</v>
      </c>
      <c r="AI12" s="195" t="s">
        <v>138</v>
      </c>
      <c r="AJ12" s="195" t="s">
        <v>138</v>
      </c>
      <c r="AK12" s="195" t="s">
        <v>138</v>
      </c>
      <c r="AL12" s="199" t="s">
        <v>239</v>
      </c>
      <c r="AM12" s="202" t="s">
        <v>139</v>
      </c>
      <c r="AN12" s="202" t="s">
        <v>139</v>
      </c>
      <c r="AO12" s="195" t="s">
        <v>143</v>
      </c>
      <c r="AP12" s="195" t="s">
        <v>143</v>
      </c>
      <c r="AQ12" s="195" t="s">
        <v>143</v>
      </c>
      <c r="AR12" s="195" t="s">
        <v>143</v>
      </c>
      <c r="AS12" s="47" t="s">
        <v>37</v>
      </c>
      <c r="AT12" s="47" t="s">
        <v>37</v>
      </c>
      <c r="AU12" s="47" t="s">
        <v>37</v>
      </c>
      <c r="AV12" s="47" t="s">
        <v>37</v>
      </c>
      <c r="AW12" s="47" t="s">
        <v>37</v>
      </c>
      <c r="AX12" s="47" t="s">
        <v>37</v>
      </c>
      <c r="AY12" s="47" t="s">
        <v>37</v>
      </c>
      <c r="AZ12" s="47" t="s">
        <v>37</v>
      </c>
      <c r="BA12" s="47" t="s">
        <v>37</v>
      </c>
      <c r="BB12" s="67"/>
    </row>
    <row r="13" spans="1:54" ht="53.25" customHeight="1">
      <c r="A13" s="200" t="s">
        <v>142</v>
      </c>
      <c r="B13" s="195" t="s">
        <v>138</v>
      </c>
      <c r="C13" s="195" t="s">
        <v>138</v>
      </c>
      <c r="D13" s="195" t="s">
        <v>138</v>
      </c>
      <c r="E13" s="195" t="s">
        <v>138</v>
      </c>
      <c r="F13" s="195" t="s">
        <v>138</v>
      </c>
      <c r="G13" s="195" t="s">
        <v>138</v>
      </c>
      <c r="H13" s="195" t="s">
        <v>138</v>
      </c>
      <c r="I13" s="195" t="s">
        <v>138</v>
      </c>
      <c r="J13" s="195" t="s">
        <v>138</v>
      </c>
      <c r="K13" s="195" t="s">
        <v>138</v>
      </c>
      <c r="L13" s="195" t="s">
        <v>138</v>
      </c>
      <c r="M13" s="195" t="s">
        <v>138</v>
      </c>
      <c r="N13" s="195" t="s">
        <v>138</v>
      </c>
      <c r="O13" s="195" t="s">
        <v>138</v>
      </c>
      <c r="P13" s="195" t="s">
        <v>138</v>
      </c>
      <c r="Q13" s="195" t="s">
        <v>138</v>
      </c>
      <c r="R13" s="199" t="s">
        <v>239</v>
      </c>
      <c r="S13" s="47" t="s">
        <v>37</v>
      </c>
      <c r="T13" s="47" t="s">
        <v>37</v>
      </c>
      <c r="U13" s="195" t="s">
        <v>138</v>
      </c>
      <c r="V13" s="195" t="s">
        <v>138</v>
      </c>
      <c r="W13" s="195" t="s">
        <v>138</v>
      </c>
      <c r="X13" s="195" t="s">
        <v>138</v>
      </c>
      <c r="Y13" s="195" t="s">
        <v>138</v>
      </c>
      <c r="Z13" s="195" t="s">
        <v>138</v>
      </c>
      <c r="AA13" s="199" t="s">
        <v>239</v>
      </c>
      <c r="AB13" s="199" t="s">
        <v>257</v>
      </c>
      <c r="AC13" s="195" t="s">
        <v>143</v>
      </c>
      <c r="AD13" s="195" t="s">
        <v>143</v>
      </c>
      <c r="AE13" s="195" t="s">
        <v>143</v>
      </c>
      <c r="AF13" s="195" t="s">
        <v>143</v>
      </c>
      <c r="AG13" s="195" t="s">
        <v>143</v>
      </c>
      <c r="AH13" s="195" t="s">
        <v>143</v>
      </c>
      <c r="AI13" s="195" t="s">
        <v>143</v>
      </c>
      <c r="AJ13" s="195" t="s">
        <v>143</v>
      </c>
      <c r="AK13" s="195" t="s">
        <v>143</v>
      </c>
      <c r="AL13" s="195" t="s">
        <v>143</v>
      </c>
      <c r="AM13" s="195" t="s">
        <v>143</v>
      </c>
      <c r="AN13" s="195" t="s">
        <v>143</v>
      </c>
      <c r="AO13" s="195" t="s">
        <v>143</v>
      </c>
      <c r="AP13" s="195" t="s">
        <v>143</v>
      </c>
      <c r="AQ13" s="195" t="s">
        <v>143</v>
      </c>
      <c r="AR13" s="195" t="s">
        <v>143</v>
      </c>
      <c r="AS13" s="195" t="s">
        <v>143</v>
      </c>
      <c r="AT13" s="195" t="s">
        <v>143</v>
      </c>
      <c r="AU13" s="195" t="s">
        <v>143</v>
      </c>
      <c r="AV13" s="47" t="s">
        <v>37</v>
      </c>
      <c r="AW13" s="47" t="s">
        <v>37</v>
      </c>
      <c r="AX13" s="47" t="s">
        <v>37</v>
      </c>
      <c r="AY13" s="47" t="s">
        <v>37</v>
      </c>
      <c r="AZ13" s="47" t="s">
        <v>37</v>
      </c>
      <c r="BA13" s="47" t="s">
        <v>37</v>
      </c>
      <c r="BB13" s="67"/>
    </row>
    <row r="14" spans="1:54" ht="25.5">
      <c r="A14" s="200" t="s">
        <v>144</v>
      </c>
      <c r="B14" s="195" t="s">
        <v>143</v>
      </c>
      <c r="C14" s="195" t="s">
        <v>143</v>
      </c>
      <c r="D14" s="195" t="s">
        <v>143</v>
      </c>
      <c r="E14" s="195" t="s">
        <v>143</v>
      </c>
      <c r="F14" s="195" t="s">
        <v>143</v>
      </c>
      <c r="G14" s="199" t="s">
        <v>143</v>
      </c>
      <c r="H14" s="199" t="s">
        <v>195</v>
      </c>
      <c r="I14" s="195" t="s">
        <v>138</v>
      </c>
      <c r="J14" s="195" t="s">
        <v>138</v>
      </c>
      <c r="K14" s="195" t="s">
        <v>138</v>
      </c>
      <c r="L14" s="195" t="s">
        <v>138</v>
      </c>
      <c r="M14" s="195" t="s">
        <v>138</v>
      </c>
      <c r="N14" s="195" t="s">
        <v>138</v>
      </c>
      <c r="O14" s="195" t="s">
        <v>138</v>
      </c>
      <c r="P14" s="195" t="s">
        <v>138</v>
      </c>
      <c r="Q14" s="195" t="s">
        <v>138</v>
      </c>
      <c r="R14" s="195" t="s">
        <v>138</v>
      </c>
      <c r="S14" s="47" t="s">
        <v>37</v>
      </c>
      <c r="T14" s="47" t="s">
        <v>37</v>
      </c>
      <c r="U14" s="195" t="s">
        <v>138</v>
      </c>
      <c r="V14" s="195" t="s">
        <v>138</v>
      </c>
      <c r="W14" s="195" t="s">
        <v>138</v>
      </c>
      <c r="X14" s="195" t="s">
        <v>138</v>
      </c>
      <c r="Y14" s="195" t="s">
        <v>138</v>
      </c>
      <c r="Z14" s="195" t="s">
        <v>138</v>
      </c>
      <c r="AA14" s="195" t="s">
        <v>138</v>
      </c>
      <c r="AB14" s="195" t="s">
        <v>138</v>
      </c>
      <c r="AC14" s="195" t="s">
        <v>138</v>
      </c>
      <c r="AD14" s="195" t="s">
        <v>138</v>
      </c>
      <c r="AE14" s="195" t="s">
        <v>138</v>
      </c>
      <c r="AF14" s="199" t="s">
        <v>257</v>
      </c>
      <c r="AG14" s="199" t="s">
        <v>258</v>
      </c>
      <c r="AH14" s="195" t="s">
        <v>143</v>
      </c>
      <c r="AI14" s="195" t="s">
        <v>143</v>
      </c>
      <c r="AJ14" s="195" t="s">
        <v>143</v>
      </c>
      <c r="AK14" s="195" t="s">
        <v>143</v>
      </c>
      <c r="AL14" s="195" t="s">
        <v>143</v>
      </c>
      <c r="AM14" s="195" t="s">
        <v>143</v>
      </c>
      <c r="AN14" s="195" t="s">
        <v>143</v>
      </c>
      <c r="AO14" s="195" t="s">
        <v>143</v>
      </c>
      <c r="AP14" s="195" t="s">
        <v>143</v>
      </c>
      <c r="AQ14" s="195" t="s">
        <v>143</v>
      </c>
      <c r="AR14" s="195" t="s">
        <v>143</v>
      </c>
      <c r="AS14" s="195" t="s">
        <v>143</v>
      </c>
      <c r="AT14" s="195" t="s">
        <v>143</v>
      </c>
      <c r="AU14" s="195" t="s">
        <v>143</v>
      </c>
      <c r="AV14" s="203" t="s">
        <v>37</v>
      </c>
      <c r="AW14" s="203" t="s">
        <v>37</v>
      </c>
      <c r="AX14" s="47" t="s">
        <v>37</v>
      </c>
      <c r="AY14" s="47" t="s">
        <v>37</v>
      </c>
      <c r="AZ14" s="47" t="s">
        <v>37</v>
      </c>
      <c r="BA14" s="47" t="s">
        <v>37</v>
      </c>
      <c r="BB14" s="67"/>
    </row>
    <row r="15" spans="1:54" ht="60.75" customHeight="1" thickBot="1">
      <c r="A15" s="201" t="s">
        <v>236</v>
      </c>
      <c r="B15" s="195" t="s">
        <v>143</v>
      </c>
      <c r="C15" s="195" t="s">
        <v>143</v>
      </c>
      <c r="D15" s="195" t="s">
        <v>143</v>
      </c>
      <c r="E15" s="195" t="s">
        <v>143</v>
      </c>
      <c r="F15" s="195" t="s">
        <v>143</v>
      </c>
      <c r="G15" s="199" t="s">
        <v>143</v>
      </c>
      <c r="H15" s="199" t="s">
        <v>143</v>
      </c>
      <c r="I15" s="199" t="s">
        <v>259</v>
      </c>
      <c r="J15" s="195" t="s">
        <v>138</v>
      </c>
      <c r="K15" s="195" t="s">
        <v>138</v>
      </c>
      <c r="L15" s="195" t="s">
        <v>138</v>
      </c>
      <c r="M15" s="195" t="s">
        <v>138</v>
      </c>
      <c r="N15" s="195" t="s">
        <v>138</v>
      </c>
      <c r="O15" s="195" t="s">
        <v>138</v>
      </c>
      <c r="P15" s="195" t="s">
        <v>138</v>
      </c>
      <c r="Q15" s="195" t="s">
        <v>138</v>
      </c>
      <c r="R15" s="199" t="s">
        <v>239</v>
      </c>
      <c r="S15" s="48" t="s">
        <v>37</v>
      </c>
      <c r="T15" s="48" t="s">
        <v>37</v>
      </c>
      <c r="U15" s="199" t="s">
        <v>240</v>
      </c>
      <c r="V15" s="195">
        <v>8</v>
      </c>
      <c r="W15" s="195">
        <v>8</v>
      </c>
      <c r="X15" s="195">
        <v>8</v>
      </c>
      <c r="Y15" s="195">
        <v>8</v>
      </c>
      <c r="Z15" s="195" t="s">
        <v>142</v>
      </c>
      <c r="AA15" s="195" t="s">
        <v>142</v>
      </c>
      <c r="AB15" s="195"/>
      <c r="AC15" s="42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68"/>
    </row>
    <row r="16" spans="1:54">
      <c r="A16" s="2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</row>
    <row r="17" spans="1:54" ht="18.75">
      <c r="A17" s="21"/>
      <c r="B17" s="21"/>
      <c r="C17" s="21"/>
      <c r="D17" s="44" t="s">
        <v>138</v>
      </c>
      <c r="E17" s="45"/>
      <c r="F17" s="562" t="s">
        <v>146</v>
      </c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44" t="s">
        <v>145</v>
      </c>
      <c r="W17" s="45"/>
      <c r="X17" s="562" t="s">
        <v>147</v>
      </c>
      <c r="Y17" s="530"/>
      <c r="Z17" s="530"/>
      <c r="AA17" s="530"/>
      <c r="AB17" s="530"/>
      <c r="AC17" s="530"/>
      <c r="AD17" s="530"/>
      <c r="AE17" s="530"/>
      <c r="AF17" s="530"/>
      <c r="AG17" s="530"/>
      <c r="AH17" s="530"/>
      <c r="AI17" s="530"/>
      <c r="AJ17" s="530"/>
      <c r="AK17" s="530"/>
      <c r="AL17" s="530"/>
      <c r="AM17" s="51" t="s">
        <v>142</v>
      </c>
      <c r="AN17" s="45"/>
      <c r="AO17" s="558" t="s">
        <v>148</v>
      </c>
      <c r="AP17" s="518"/>
      <c r="AQ17" s="518"/>
      <c r="AR17" s="518"/>
      <c r="AS17" s="518"/>
      <c r="AT17" s="518"/>
      <c r="AU17" s="518"/>
      <c r="AV17" s="518"/>
      <c r="AW17" s="518"/>
      <c r="AX17" s="518"/>
      <c r="AY17" s="518"/>
      <c r="AZ17" s="518"/>
      <c r="BA17" s="518"/>
      <c r="BB17" s="518"/>
    </row>
    <row r="18" spans="1:54" ht="18.75">
      <c r="A18" s="21"/>
      <c r="B18" s="21"/>
      <c r="C18" s="21"/>
      <c r="D18" s="45"/>
      <c r="E18" s="45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45"/>
      <c r="W18" s="45"/>
      <c r="X18" s="530"/>
      <c r="Y18" s="530"/>
      <c r="Z18" s="530"/>
      <c r="AA18" s="530"/>
      <c r="AB18" s="530"/>
      <c r="AC18" s="530"/>
      <c r="AD18" s="530"/>
      <c r="AE18" s="530"/>
      <c r="AF18" s="530"/>
      <c r="AG18" s="530"/>
      <c r="AH18" s="530"/>
      <c r="AI18" s="530"/>
      <c r="AJ18" s="530"/>
      <c r="AK18" s="530"/>
      <c r="AL18" s="530"/>
      <c r="AM18" s="45"/>
      <c r="AN18" s="45"/>
      <c r="AO18" s="518"/>
      <c r="AP18" s="518"/>
      <c r="AQ18" s="518"/>
      <c r="AR18" s="518"/>
      <c r="AS18" s="518"/>
      <c r="AT18" s="518"/>
      <c r="AU18" s="518"/>
      <c r="AV18" s="518"/>
      <c r="AW18" s="518"/>
      <c r="AX18" s="518"/>
      <c r="AY18" s="518"/>
      <c r="AZ18" s="518"/>
      <c r="BA18" s="518"/>
      <c r="BB18" s="518"/>
    </row>
    <row r="19" spans="1:54" ht="18.75">
      <c r="A19" s="21"/>
      <c r="B19" s="21"/>
      <c r="C19" s="21"/>
      <c r="D19" s="44" t="s">
        <v>141</v>
      </c>
      <c r="E19" s="45"/>
      <c r="F19" s="45" t="s">
        <v>149</v>
      </c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52" t="s">
        <v>139</v>
      </c>
      <c r="W19" s="45"/>
      <c r="X19" s="45" t="s">
        <v>150</v>
      </c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4" t="s">
        <v>37</v>
      </c>
      <c r="AN19" s="45"/>
      <c r="AO19" s="45" t="s">
        <v>32</v>
      </c>
      <c r="AP19" s="45"/>
      <c r="AQ19" s="45"/>
      <c r="AR19" s="45"/>
      <c r="AS19" s="45"/>
      <c r="AT19" s="45"/>
      <c r="AU19" s="45"/>
      <c r="AV19" s="45"/>
      <c r="AW19" s="45"/>
      <c r="AX19" s="2"/>
      <c r="AY19" s="21"/>
      <c r="AZ19" s="21"/>
      <c r="BA19" s="21"/>
      <c r="BB19" s="21"/>
    </row>
    <row r="20" spans="1:54" ht="18.75">
      <c r="A20" s="21"/>
      <c r="B20" s="21"/>
      <c r="C20" s="21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2"/>
      <c r="AY20" s="21"/>
      <c r="AZ20" s="21"/>
      <c r="BA20" s="21"/>
      <c r="BB20" s="21"/>
    </row>
    <row r="21" spans="1:54" ht="18.75">
      <c r="A21" s="21"/>
      <c r="B21" s="21"/>
      <c r="C21" s="21"/>
      <c r="D21" s="44" t="s">
        <v>143</v>
      </c>
      <c r="E21" s="45"/>
      <c r="F21" s="45" t="s">
        <v>151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4">
        <v>8</v>
      </c>
      <c r="W21" s="49"/>
      <c r="X21" s="558" t="s">
        <v>152</v>
      </c>
      <c r="Y21" s="558"/>
      <c r="Z21" s="558"/>
      <c r="AA21" s="558"/>
      <c r="AB21" s="558"/>
      <c r="AC21" s="558"/>
      <c r="AD21" s="558"/>
      <c r="AE21" s="558"/>
      <c r="AF21" s="558"/>
      <c r="AG21" s="558"/>
      <c r="AH21" s="558"/>
      <c r="AI21" s="558"/>
      <c r="AJ21" s="558"/>
      <c r="AK21" s="558"/>
      <c r="AL21" s="38"/>
      <c r="AM21" s="198" t="s">
        <v>255</v>
      </c>
      <c r="AN21" s="38"/>
      <c r="AO21" s="562" t="s">
        <v>256</v>
      </c>
      <c r="AP21" s="530"/>
      <c r="AQ21" s="530"/>
      <c r="AR21" s="530"/>
      <c r="AS21" s="530"/>
      <c r="AT21" s="530"/>
      <c r="AU21" s="530"/>
      <c r="AV21" s="530"/>
      <c r="AW21" s="530"/>
      <c r="AX21" s="530"/>
      <c r="AY21" s="530"/>
      <c r="AZ21" s="530"/>
      <c r="BA21" s="21"/>
      <c r="BB21" s="21"/>
    </row>
    <row r="22" spans="1:54" ht="18.75">
      <c r="A22" s="21"/>
      <c r="B22" s="21"/>
      <c r="C22" s="21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38"/>
      <c r="X22" s="558"/>
      <c r="Y22" s="558"/>
      <c r="Z22" s="558"/>
      <c r="AA22" s="558"/>
      <c r="AB22" s="558"/>
      <c r="AC22" s="558"/>
      <c r="AD22" s="558"/>
      <c r="AE22" s="558"/>
      <c r="AF22" s="558"/>
      <c r="AG22" s="558"/>
      <c r="AH22" s="558"/>
      <c r="AI22" s="558"/>
      <c r="AJ22" s="558"/>
      <c r="AK22" s="558"/>
      <c r="AL22" s="38"/>
      <c r="AM22" s="197"/>
      <c r="AN22" s="38"/>
      <c r="AO22" s="45"/>
      <c r="AP22" s="45"/>
      <c r="AQ22" s="45"/>
      <c r="AR22" s="45"/>
      <c r="AS22" s="45"/>
      <c r="AT22" s="45"/>
      <c r="AU22" s="45"/>
      <c r="AV22" s="45"/>
      <c r="AW22" s="45"/>
      <c r="AX22" s="2"/>
      <c r="AY22" s="21"/>
      <c r="AZ22" s="21"/>
      <c r="BA22" s="21"/>
      <c r="BB22" s="21"/>
    </row>
  </sheetData>
  <mergeCells count="72">
    <mergeCell ref="F17:U18"/>
    <mergeCell ref="AW7:AW9"/>
    <mergeCell ref="AX7:AX9"/>
    <mergeCell ref="AD7:AD9"/>
    <mergeCell ref="M7:M9"/>
    <mergeCell ref="N7:N9"/>
    <mergeCell ref="P7:P9"/>
    <mergeCell ref="Q7:Q9"/>
    <mergeCell ref="AL7:AL9"/>
    <mergeCell ref="AO17:BB18"/>
    <mergeCell ref="X17:AL18"/>
    <mergeCell ref="AY7:AY9"/>
    <mergeCell ref="AZ7:AZ9"/>
    <mergeCell ref="BA7:BA9"/>
    <mergeCell ref="BB7:BB9"/>
    <mergeCell ref="V7:V9"/>
    <mergeCell ref="X21:AK22"/>
    <mergeCell ref="AR7:AR9"/>
    <mergeCell ref="AT7:AT9"/>
    <mergeCell ref="AU7:AU9"/>
    <mergeCell ref="Y7:Y9"/>
    <mergeCell ref="Z7:Z9"/>
    <mergeCell ref="AA7:AA9"/>
    <mergeCell ref="AB7:AB9"/>
    <mergeCell ref="AC7:AC9"/>
    <mergeCell ref="AO21:AZ21"/>
    <mergeCell ref="AV7:AV9"/>
    <mergeCell ref="AE7:AE9"/>
    <mergeCell ref="AG7:AG9"/>
    <mergeCell ref="AH7:AH9"/>
    <mergeCell ref="AI7:AI9"/>
    <mergeCell ref="AK7:AK9"/>
    <mergeCell ref="AX6:BB6"/>
    <mergeCell ref="B7:B9"/>
    <mergeCell ref="C7:C9"/>
    <mergeCell ref="D7:D9"/>
    <mergeCell ref="E7:E9"/>
    <mergeCell ref="G7:G9"/>
    <mergeCell ref="H7:H9"/>
    <mergeCell ref="I7:I9"/>
    <mergeCell ref="K7:K9"/>
    <mergeCell ref="AG6:AI6"/>
    <mergeCell ref="AJ6:AJ9"/>
    <mergeCell ref="AK6:AN6"/>
    <mergeCell ref="AO6:AO9"/>
    <mergeCell ref="AP6:AR6"/>
    <mergeCell ref="AS6:AS9"/>
    <mergeCell ref="AM7:AM9"/>
    <mergeCell ref="W7:W9"/>
    <mergeCell ref="X7:X9"/>
    <mergeCell ref="R7:R9"/>
    <mergeCell ref="AT6:AW6"/>
    <mergeCell ref="AN7:AN9"/>
    <mergeCell ref="AP7:AP9"/>
    <mergeCell ref="AQ7:AQ9"/>
    <mergeCell ref="AF6:AF9"/>
    <mergeCell ref="A4:AL4"/>
    <mergeCell ref="K6:N6"/>
    <mergeCell ref="O6:O9"/>
    <mergeCell ref="L7:L9"/>
    <mergeCell ref="A6:A10"/>
    <mergeCell ref="B6:E6"/>
    <mergeCell ref="F6:F9"/>
    <mergeCell ref="G6:I6"/>
    <mergeCell ref="J6:J9"/>
    <mergeCell ref="P6:R6"/>
    <mergeCell ref="S6:S9"/>
    <mergeCell ref="T6:W6"/>
    <mergeCell ref="X6:AA6"/>
    <mergeCell ref="AB6:AE6"/>
    <mergeCell ref="T7:T9"/>
    <mergeCell ref="U7:U9"/>
  </mergeCells>
  <pageMargins left="7.2916666666666671E-2" right="0.10416666666666667" top="0.75" bottom="0.3541666666666666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3. План учебного процесса </vt:lpstr>
      <vt:lpstr>Титульный лист </vt:lpstr>
      <vt:lpstr>2. Сводные данные по бюджету вр</vt:lpstr>
      <vt:lpstr>1. График учебного процесса 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metod1</dc:creator>
  <cp:lastModifiedBy>karpushina</cp:lastModifiedBy>
  <cp:lastPrinted>2024-06-04T08:06:11Z</cp:lastPrinted>
  <dcterms:created xsi:type="dcterms:W3CDTF">2011-08-17T08:59:08Z</dcterms:created>
  <dcterms:modified xsi:type="dcterms:W3CDTF">2025-03-18T07:49:46Z</dcterms:modified>
</cp:coreProperties>
</file>