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15" windowWidth="14175" windowHeight="7275" tabRatio="815" activeTab="4"/>
  </bookViews>
  <sheets>
    <sheet name="2. Сводные данные по БВ" sheetId="35" r:id="rId1"/>
    <sheet name="1.график учебного процесса" sheetId="36" r:id="rId2"/>
    <sheet name="2. План учебного процесса" sheetId="34" r:id="rId3"/>
    <sheet name="Титулный лист (9 кл.           " sheetId="31" r:id="rId4"/>
    <sheet name="Пояснительная записка" sheetId="37" r:id="rId5"/>
  </sheets>
  <externalReferences>
    <externalReference r:id="rId6"/>
  </externalReferences>
  <definedNames>
    <definedName name="ВсегоКвалифПрактик">[1]Титул!$BL$37</definedName>
    <definedName name="ВсегоТехнПрактик">[1]Титул!$BK$37</definedName>
    <definedName name="Допустимое_уменьшение_нагрузки_меньше_32_часов_для_некоторых_циклов">[1]Рабочий!$AA$13</definedName>
    <definedName name="МаксКолЗачВГоду">[1]Нормы!$B$12</definedName>
    <definedName name="МаксКолЭкзВГоду">[1]Нормы!$B$11</definedName>
    <definedName name="МаксРукПракт">[1]Нормы!$B$24</definedName>
    <definedName name="_xlnm.Print_Area" localSheetId="2">'2. План учебного процесса'!$A$1:$AD$56</definedName>
    <definedName name="ОбязУчебНагрузка">[1]Нормы!$B$3</definedName>
    <definedName name="ОтклонениеПоЦиклам">[1]План!$EB$6</definedName>
    <definedName name="Сроки_МинКолЧасовПоДисц">[1]Нормы!$B$6</definedName>
  </definedNames>
  <calcPr calcId="125725"/>
</workbook>
</file>

<file path=xl/calcChain.xml><?xml version="1.0" encoding="utf-8"?>
<calcChain xmlns="http://schemas.openxmlformats.org/spreadsheetml/2006/main">
  <c r="W9" i="34"/>
  <c r="W10"/>
  <c r="W11"/>
  <c r="W12"/>
  <c r="W13"/>
  <c r="W14"/>
  <c r="W15"/>
  <c r="W16"/>
  <c r="W17"/>
  <c r="W18"/>
  <c r="W19"/>
  <c r="W20"/>
  <c r="W8"/>
  <c r="C10" i="35"/>
  <c r="I9"/>
  <c r="W40" i="34"/>
  <c r="W36"/>
  <c r="K7"/>
  <c r="L7"/>
  <c r="M7"/>
  <c r="O7"/>
  <c r="P7"/>
  <c r="R7"/>
  <c r="S7"/>
  <c r="T7"/>
  <c r="U7"/>
  <c r="V7"/>
  <c r="X7"/>
  <c r="Y7"/>
  <c r="J7"/>
  <c r="W7" l="1"/>
  <c r="Q8"/>
  <c r="Q9"/>
  <c r="Q10"/>
  <c r="Q11"/>
  <c r="Q12"/>
  <c r="Q13"/>
  <c r="Q14"/>
  <c r="Q15"/>
  <c r="Q16"/>
  <c r="Q17"/>
  <c r="Q18"/>
  <c r="Q19"/>
  <c r="Q20"/>
  <c r="Q21"/>
  <c r="N8"/>
  <c r="N10"/>
  <c r="N11"/>
  <c r="N12"/>
  <c r="N13"/>
  <c r="N14"/>
  <c r="N15"/>
  <c r="N16"/>
  <c r="N17"/>
  <c r="N18"/>
  <c r="N19"/>
  <c r="N20"/>
  <c r="N21"/>
  <c r="N9"/>
  <c r="I9"/>
  <c r="G9" s="1"/>
  <c r="I10"/>
  <c r="G10" s="1"/>
  <c r="I11"/>
  <c r="G11" s="1"/>
  <c r="I12"/>
  <c r="G12" s="1"/>
  <c r="I13"/>
  <c r="G13" s="1"/>
  <c r="I14"/>
  <c r="G14" s="1"/>
  <c r="I15"/>
  <c r="G15" s="1"/>
  <c r="I16"/>
  <c r="G16" s="1"/>
  <c r="I17"/>
  <c r="G17" s="1"/>
  <c r="I18"/>
  <c r="G18" s="1"/>
  <c r="I19"/>
  <c r="G19" s="1"/>
  <c r="I20"/>
  <c r="G20" s="1"/>
  <c r="I21"/>
  <c r="G21" s="1"/>
  <c r="I8"/>
  <c r="W54"/>
  <c r="Q53"/>
  <c r="I8" i="35"/>
  <c r="I7"/>
  <c r="E10"/>
  <c r="F10"/>
  <c r="G10"/>
  <c r="D10"/>
  <c r="H10"/>
  <c r="W50" i="34"/>
  <c r="W51"/>
  <c r="W52"/>
  <c r="W53"/>
  <c r="N50"/>
  <c r="N51"/>
  <c r="N52"/>
  <c r="N53"/>
  <c r="N54"/>
  <c r="N55"/>
  <c r="Q50"/>
  <c r="X50" s="1"/>
  <c r="Q51"/>
  <c r="Q52"/>
  <c r="Q54"/>
  <c r="N35"/>
  <c r="N36"/>
  <c r="J36" s="1"/>
  <c r="N34"/>
  <c r="Q43"/>
  <c r="Q44"/>
  <c r="Q42"/>
  <c r="Q41" s="1"/>
  <c r="Q35"/>
  <c r="Q36"/>
  <c r="X36" s="1"/>
  <c r="X33" s="1"/>
  <c r="Q34"/>
  <c r="R22"/>
  <c r="R49" s="1"/>
  <c r="R33"/>
  <c r="R37"/>
  <c r="R41"/>
  <c r="W43"/>
  <c r="W42"/>
  <c r="W39"/>
  <c r="W38"/>
  <c r="W35"/>
  <c r="W34"/>
  <c r="W24"/>
  <c r="W25"/>
  <c r="W26"/>
  <c r="W27"/>
  <c r="W28"/>
  <c r="W29"/>
  <c r="W30"/>
  <c r="W23"/>
  <c r="Q39"/>
  <c r="Q40"/>
  <c r="Q38"/>
  <c r="N39"/>
  <c r="N40"/>
  <c r="N38"/>
  <c r="N24"/>
  <c r="N25"/>
  <c r="N26"/>
  <c r="N27"/>
  <c r="N28"/>
  <c r="N29"/>
  <c r="N30"/>
  <c r="N23"/>
  <c r="Q24"/>
  <c r="Q25"/>
  <c r="Q26"/>
  <c r="Q27"/>
  <c r="Q28"/>
  <c r="Q29"/>
  <c r="Q23"/>
  <c r="W46"/>
  <c r="Q46"/>
  <c r="K41"/>
  <c r="L41"/>
  <c r="M41"/>
  <c r="N41"/>
  <c r="O41"/>
  <c r="P41"/>
  <c r="S41"/>
  <c r="T41"/>
  <c r="U41"/>
  <c r="V41"/>
  <c r="X41"/>
  <c r="Y41"/>
  <c r="K37"/>
  <c r="L37"/>
  <c r="M37"/>
  <c r="O37"/>
  <c r="P37"/>
  <c r="S37"/>
  <c r="T37"/>
  <c r="U37"/>
  <c r="V37"/>
  <c r="Y37"/>
  <c r="K33"/>
  <c r="K32" s="1"/>
  <c r="K31" s="1"/>
  <c r="L33"/>
  <c r="M33"/>
  <c r="O33"/>
  <c r="P33"/>
  <c r="S33"/>
  <c r="S32" s="1"/>
  <c r="T33"/>
  <c r="U33"/>
  <c r="V33"/>
  <c r="Y33"/>
  <c r="K22"/>
  <c r="L22"/>
  <c r="L49" s="1"/>
  <c r="M22"/>
  <c r="O22"/>
  <c r="P22"/>
  <c r="S22"/>
  <c r="T22"/>
  <c r="T49" s="1"/>
  <c r="U22"/>
  <c r="V22"/>
  <c r="X22"/>
  <c r="X49" s="1"/>
  <c r="Y22"/>
  <c r="X40" l="1"/>
  <c r="J42"/>
  <c r="N33"/>
  <c r="I10" i="35"/>
  <c r="I7" i="34"/>
  <c r="G7" s="1"/>
  <c r="G8"/>
  <c r="V32"/>
  <c r="V31" s="1"/>
  <c r="V45" s="1"/>
  <c r="V48" s="1"/>
  <c r="J27"/>
  <c r="Q7"/>
  <c r="N7"/>
  <c r="Y49"/>
  <c r="U49"/>
  <c r="L32"/>
  <c r="L31" s="1"/>
  <c r="L45" s="1"/>
  <c r="L48" s="1"/>
  <c r="V49"/>
  <c r="M49"/>
  <c r="Q22"/>
  <c r="N37"/>
  <c r="N32" s="1"/>
  <c r="N31" s="1"/>
  <c r="J35"/>
  <c r="S49"/>
  <c r="Y32"/>
  <c r="Y31" s="1"/>
  <c r="Y45" s="1"/>
  <c r="Y48" s="1"/>
  <c r="J28"/>
  <c r="P49"/>
  <c r="O49"/>
  <c r="X51"/>
  <c r="X37"/>
  <c r="X32" s="1"/>
  <c r="X31" s="1"/>
  <c r="R32"/>
  <c r="R31" s="1"/>
  <c r="R45" s="1"/>
  <c r="R48" s="1"/>
  <c r="T32"/>
  <c r="T31" s="1"/>
  <c r="T45" s="1"/>
  <c r="T48" s="1"/>
  <c r="Q33"/>
  <c r="J39"/>
  <c r="Q37"/>
  <c r="J43"/>
  <c r="K45"/>
  <c r="K48" s="1"/>
  <c r="M32"/>
  <c r="M31" s="1"/>
  <c r="M45" s="1"/>
  <c r="M48" s="1"/>
  <c r="J23"/>
  <c r="G23" s="1"/>
  <c r="J38"/>
  <c r="J34"/>
  <c r="S31"/>
  <c r="S45" s="1"/>
  <c r="O32"/>
  <c r="O31" s="1"/>
  <c r="O45" s="1"/>
  <c r="O48" s="1"/>
  <c r="G42"/>
  <c r="P32"/>
  <c r="P31" s="1"/>
  <c r="P45" s="1"/>
  <c r="P48" s="1"/>
  <c r="J40"/>
  <c r="W22"/>
  <c r="U32"/>
  <c r="U31" s="1"/>
  <c r="U45" s="1"/>
  <c r="U48" s="1"/>
  <c r="N22"/>
  <c r="J25"/>
  <c r="I22"/>
  <c r="J24"/>
  <c r="G24" s="1"/>
  <c r="G25"/>
  <c r="J26"/>
  <c r="G26" s="1"/>
  <c r="X45" l="1"/>
  <c r="X48" s="1"/>
  <c r="S48"/>
  <c r="J33"/>
  <c r="G34"/>
  <c r="G33" s="1"/>
  <c r="N45"/>
  <c r="N49"/>
  <c r="Q49"/>
  <c r="Q32"/>
  <c r="Q31" s="1"/>
  <c r="Q45" s="1"/>
  <c r="Q48" s="1"/>
  <c r="J41"/>
  <c r="I41"/>
  <c r="W44"/>
  <c r="W41"/>
  <c r="J37"/>
  <c r="J30"/>
  <c r="W33"/>
  <c r="G35"/>
  <c r="G36"/>
  <c r="G38"/>
  <c r="G37" s="1"/>
  <c r="G40"/>
  <c r="G32" l="1"/>
  <c r="J44"/>
  <c r="G44" s="1"/>
  <c r="W49"/>
  <c r="J32"/>
  <c r="W37"/>
  <c r="G41"/>
  <c r="J31" l="1"/>
  <c r="W32"/>
  <c r="W31" s="1"/>
  <c r="W45" s="1"/>
  <c r="W48" s="1"/>
  <c r="G31"/>
  <c r="G27"/>
  <c r="J29"/>
  <c r="J22" s="1"/>
  <c r="J45" s="1"/>
  <c r="J48" s="1"/>
  <c r="G28" l="1"/>
  <c r="G30"/>
  <c r="G29"/>
  <c r="G22" l="1"/>
  <c r="G45" s="1"/>
  <c r="G48" s="1"/>
  <c r="N46"/>
  <c r="N48" s="1"/>
</calcChain>
</file>

<file path=xl/sharedStrings.xml><?xml version="1.0" encoding="utf-8"?>
<sst xmlns="http://schemas.openxmlformats.org/spreadsheetml/2006/main" count="415" uniqueCount="225">
  <si>
    <t>индекс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</si>
  <si>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</si>
  <si>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</si>
  <si>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</t>
  </si>
  <si>
    <t>Максимальная</t>
  </si>
  <si>
    <t>Обязательная аудиторная</t>
  </si>
  <si>
    <t>1 курс</t>
  </si>
  <si>
    <t>Всего занятий</t>
  </si>
  <si>
    <t>1 семестр</t>
  </si>
  <si>
    <t>Всего</t>
  </si>
  <si>
    <t>Лаб и практич. занятий</t>
  </si>
  <si>
    <t>Физическая культура</t>
  </si>
  <si>
    <t>ОП. 00</t>
  </si>
  <si>
    <t>Безопасность жизнедеятельности</t>
  </si>
  <si>
    <t>П.00</t>
  </si>
  <si>
    <t>Профессиональный цикл</t>
  </si>
  <si>
    <t>ПМ. 00</t>
  </si>
  <si>
    <t>Профессиональные модули</t>
  </si>
  <si>
    <t>ПМ. 01</t>
  </si>
  <si>
    <t>ПМ.02</t>
  </si>
  <si>
    <t>ГИА</t>
  </si>
  <si>
    <t>Государственная (итоговая) аттестация</t>
  </si>
  <si>
    <t>Производственная практика 03</t>
  </si>
  <si>
    <t>ФК.00</t>
  </si>
  <si>
    <t>Общепрофессиональный цикл</t>
  </si>
  <si>
    <t>ПА</t>
  </si>
  <si>
    <t>ПП</t>
  </si>
  <si>
    <t>ПМ.03</t>
  </si>
  <si>
    <t>Теория и устройство судна</t>
  </si>
  <si>
    <t>Учебная практика</t>
  </si>
  <si>
    <t>Наименование циклов, дисциплин, профессиональных модулей, МДК, практик</t>
  </si>
  <si>
    <t>Основы механики</t>
  </si>
  <si>
    <t>Основы электротехники и электроники</t>
  </si>
  <si>
    <t>Основы материаловедения и технология общеслесарных работ</t>
  </si>
  <si>
    <t>Производственная практика 01</t>
  </si>
  <si>
    <t>Производственная практика 02</t>
  </si>
  <si>
    <t>Обеспечение безопасности плавания</t>
  </si>
  <si>
    <t>Безопасность жизнедеятельности на судне</t>
  </si>
  <si>
    <t>Курсы</t>
  </si>
  <si>
    <t>Обучение по дисциплинам и
междисциплинарным курсам</t>
  </si>
  <si>
    <t>Промежуточная 
аттестация</t>
  </si>
  <si>
    <t>Государственная 
итоговая аттестация</t>
  </si>
  <si>
    <t>Каникулы</t>
  </si>
  <si>
    <t>октябрь</t>
  </si>
  <si>
    <t>ноябрь</t>
  </si>
  <si>
    <t>т</t>
  </si>
  <si>
    <t>Всего часов</t>
  </si>
  <si>
    <t>УП</t>
  </si>
  <si>
    <t>январь</t>
  </si>
  <si>
    <t>февраль</t>
  </si>
  <si>
    <t>март</t>
  </si>
  <si>
    <t>май</t>
  </si>
  <si>
    <t>Самостоятельная внеаудиторная</t>
  </si>
  <si>
    <t>ТО</t>
  </si>
  <si>
    <t>Учебная практика 01</t>
  </si>
  <si>
    <t>Основы инженерной графики</t>
  </si>
  <si>
    <t>Зачет</t>
  </si>
  <si>
    <t>ДЗ</t>
  </si>
  <si>
    <t xml:space="preserve">зачет </t>
  </si>
  <si>
    <t xml:space="preserve">диф. зачет </t>
  </si>
  <si>
    <t>экзамен</t>
  </si>
  <si>
    <t xml:space="preserve">Промежуточная аттестация  </t>
  </si>
  <si>
    <t>Зкзамены</t>
  </si>
  <si>
    <t xml:space="preserve">3. План учебного процесса </t>
  </si>
  <si>
    <t>1. График учебного процесса</t>
  </si>
  <si>
    <t>к</t>
  </si>
  <si>
    <t>Условные обозначения:</t>
  </si>
  <si>
    <t>2. Сводные данные по бюджету времени (в неделях)</t>
  </si>
  <si>
    <t>Другие формы контроля</t>
  </si>
  <si>
    <t xml:space="preserve">Консультации </t>
  </si>
  <si>
    <t>1</t>
  </si>
  <si>
    <t xml:space="preserve">Всего часов  нагрузки </t>
  </si>
  <si>
    <t>ОП.01.</t>
  </si>
  <si>
    <t>ОП.02.</t>
  </si>
  <si>
    <t>ОП.03.</t>
  </si>
  <si>
    <t>ОП.04.</t>
  </si>
  <si>
    <t>ОП.05.</t>
  </si>
  <si>
    <t>ОП.06.</t>
  </si>
  <si>
    <t>ОП 07.</t>
  </si>
  <si>
    <t>МДК.02.01.</t>
  </si>
  <si>
    <t>ПП.02.</t>
  </si>
  <si>
    <t>МДК.03.01.</t>
  </si>
  <si>
    <t>ПП.03.</t>
  </si>
  <si>
    <t>УП. 01.</t>
  </si>
  <si>
    <t>ПП.01.</t>
  </si>
  <si>
    <t>МДК.01.01.</t>
  </si>
  <si>
    <t>I</t>
  </si>
  <si>
    <t>III</t>
  </si>
  <si>
    <t>Обучение по дисциплинам и междисциплинарным курсам</t>
  </si>
  <si>
    <t>у</t>
  </si>
  <si>
    <t>п</t>
  </si>
  <si>
    <t xml:space="preserve">па </t>
  </si>
  <si>
    <t xml:space="preserve">каникулы </t>
  </si>
  <si>
    <t xml:space="preserve">государственная итоговая аттестация </t>
  </si>
  <si>
    <t>промежуточная аттестация</t>
  </si>
  <si>
    <t>учебная практика</t>
  </si>
  <si>
    <t xml:space="preserve">производственная практика </t>
  </si>
  <si>
    <t>курс</t>
  </si>
  <si>
    <t xml:space="preserve">сентябрь </t>
  </si>
  <si>
    <t>1-6</t>
  </si>
  <si>
    <t xml:space="preserve">декабрь </t>
  </si>
  <si>
    <t xml:space="preserve">апрель </t>
  </si>
  <si>
    <t xml:space="preserve">Эксплуатационные материалы </t>
  </si>
  <si>
    <t xml:space="preserve">Объем </t>
  </si>
  <si>
    <t xml:space="preserve">обязательная часть </t>
  </si>
  <si>
    <t xml:space="preserve">вариативначя часть часть </t>
  </si>
  <si>
    <t xml:space="preserve">Расспределение обязательной нагрузки </t>
  </si>
  <si>
    <t>Эксплуатация, техническое обслуживание и ремонт главных энергетических установок и вспомогательных механизмов, судовых систем и технических устройств</t>
  </si>
  <si>
    <t>Основы эксплуатации, техническое обслуживание и ремонт главных энергетических установок и вспомогательных механизмов, электрооборудования, судовых систем и технических устройств</t>
  </si>
  <si>
    <t>Организация и проведение судовых работ и швартовных операций</t>
  </si>
  <si>
    <t xml:space="preserve">Выполнение судовых работ
</t>
  </si>
  <si>
    <t>Учебная практика 02</t>
  </si>
  <si>
    <t>УП. 02.</t>
  </si>
  <si>
    <t>1-4</t>
  </si>
  <si>
    <t>6-11</t>
  </si>
  <si>
    <t>13-18</t>
  </si>
  <si>
    <t>20-25</t>
  </si>
  <si>
    <t>27-2 окт.</t>
  </si>
  <si>
    <t>4-9</t>
  </si>
  <si>
    <t>11-16</t>
  </si>
  <si>
    <t>18-23</t>
  </si>
  <si>
    <t>25-30</t>
  </si>
  <si>
    <t>8-13</t>
  </si>
  <si>
    <t>15-20</t>
  </si>
  <si>
    <t>22-27</t>
  </si>
  <si>
    <t>29-4 декаб.</t>
  </si>
  <si>
    <t xml:space="preserve">27-1 янв. </t>
  </si>
  <si>
    <t>3-8</t>
  </si>
  <si>
    <t>10-15</t>
  </si>
  <si>
    <t>17-22</t>
  </si>
  <si>
    <t>24-29</t>
  </si>
  <si>
    <t>31-5 фев.</t>
  </si>
  <si>
    <t>7-12</t>
  </si>
  <si>
    <t>14-19</t>
  </si>
  <si>
    <t>21-26</t>
  </si>
  <si>
    <t xml:space="preserve">28-5 март </t>
  </si>
  <si>
    <t>28-2 апр.</t>
  </si>
  <si>
    <t>2-7</t>
  </si>
  <si>
    <t>9-14</t>
  </si>
  <si>
    <t>16-21</t>
  </si>
  <si>
    <t>23-28</t>
  </si>
  <si>
    <t>27-2июля</t>
  </si>
  <si>
    <t>30-4 июнь</t>
  </si>
  <si>
    <t>июнь</t>
  </si>
  <si>
    <t xml:space="preserve">Итого за 1 курс </t>
  </si>
  <si>
    <t>2 курс</t>
  </si>
  <si>
    <t>2           семестр</t>
  </si>
  <si>
    <t>3 семестр</t>
  </si>
  <si>
    <t>4           семестр</t>
  </si>
  <si>
    <t>5  семестр</t>
  </si>
  <si>
    <t>6                              семестр</t>
  </si>
  <si>
    <t xml:space="preserve">Итого за 2 курс </t>
  </si>
  <si>
    <t>Итого 3 курс</t>
  </si>
  <si>
    <t xml:space="preserve">СО </t>
  </si>
  <si>
    <t xml:space="preserve">Среднее общее образование </t>
  </si>
  <si>
    <t>Русский язык</t>
  </si>
  <si>
    <t>Литература</t>
  </si>
  <si>
    <t>Иностранный язык</t>
  </si>
  <si>
    <t>История</t>
  </si>
  <si>
    <t xml:space="preserve">Обществознание </t>
  </si>
  <si>
    <t>24</t>
  </si>
  <si>
    <t xml:space="preserve">5  нед. </t>
  </si>
  <si>
    <t>17</t>
  </si>
  <si>
    <t>3 курс</t>
  </si>
  <si>
    <t>2 нед</t>
  </si>
  <si>
    <t xml:space="preserve">2 нед. </t>
  </si>
  <si>
    <t>11,3   нед</t>
  </si>
  <si>
    <t>5,7            нед</t>
  </si>
  <si>
    <t>9  нед</t>
  </si>
  <si>
    <t>13 нед</t>
  </si>
  <si>
    <t>2,3,4,5</t>
  </si>
  <si>
    <t>3</t>
  </si>
  <si>
    <t>II</t>
  </si>
  <si>
    <t xml:space="preserve">т/ па </t>
  </si>
  <si>
    <t xml:space="preserve">июль </t>
  </si>
  <si>
    <t xml:space="preserve">август </t>
  </si>
  <si>
    <t>т/па</t>
  </si>
  <si>
    <t>па</t>
  </si>
  <si>
    <t>УЧЕБНЫЙ ПЛАН</t>
  </si>
  <si>
    <t xml:space="preserve">26.01.09    МОТОРИСТ СУДОВОЙ </t>
  </si>
  <si>
    <t>Квалификация:</t>
  </si>
  <si>
    <t>14736 Моторист самостоятельного управления судовым двигателем</t>
  </si>
  <si>
    <t>Форма обучения - очная</t>
  </si>
  <si>
    <t xml:space="preserve">Базовый уровень образования - среднее  общее </t>
  </si>
  <si>
    <t>образование</t>
  </si>
  <si>
    <t>16891 Помощник механика</t>
  </si>
  <si>
    <t>Нормативный срок обучения -  2 года 10  месяцев</t>
  </si>
  <si>
    <t>4,5,6</t>
  </si>
  <si>
    <t>2,4,5,6</t>
  </si>
  <si>
    <t>6эк. кв /к</t>
  </si>
  <si>
    <t xml:space="preserve">6эк. м </t>
  </si>
  <si>
    <t xml:space="preserve">Производственная практика </t>
  </si>
  <si>
    <t>ОД.01</t>
  </si>
  <si>
    <t>ОД.02</t>
  </si>
  <si>
    <t>ОД.03</t>
  </si>
  <si>
    <t>ОД.04</t>
  </si>
  <si>
    <t>ОД.05</t>
  </si>
  <si>
    <t xml:space="preserve">География  </t>
  </si>
  <si>
    <t>ОД.06</t>
  </si>
  <si>
    <t>ОД.07</t>
  </si>
  <si>
    <t>ОД.08</t>
  </si>
  <si>
    <t>Информатика</t>
  </si>
  <si>
    <t>ОД.09</t>
  </si>
  <si>
    <t>ОД.10</t>
  </si>
  <si>
    <t>ОБЖ</t>
  </si>
  <si>
    <t>ОД.11</t>
  </si>
  <si>
    <t>ОД.12</t>
  </si>
  <si>
    <t xml:space="preserve">Химия </t>
  </si>
  <si>
    <t>ОД.13</t>
  </si>
  <si>
    <t xml:space="preserve">Биология </t>
  </si>
  <si>
    <t xml:space="preserve">Индивидуальный проект </t>
  </si>
  <si>
    <t>Физика (профильная)</t>
  </si>
  <si>
    <t>Математика  (профильная )</t>
  </si>
  <si>
    <t>34</t>
  </si>
  <si>
    <t>48</t>
  </si>
  <si>
    <t>38</t>
  </si>
  <si>
    <t>20</t>
  </si>
  <si>
    <t>64</t>
  </si>
  <si>
    <t>1,2,3</t>
  </si>
  <si>
    <t>4,6</t>
  </si>
  <si>
    <r>
      <t>Утверждено                                                               Приказом директора                                                           КГАПОУ "Красноярский техникум транспорта и сервиса"                                                                          №</t>
    </r>
    <r>
      <rPr>
        <u/>
        <sz val="14"/>
        <color theme="1"/>
        <rFont val="Times New Roman"/>
        <family val="1"/>
        <charset val="204"/>
      </rPr>
      <t xml:space="preserve"> 179-ОД </t>
    </r>
    <r>
      <rPr>
        <sz val="14"/>
        <color theme="1"/>
        <rFont val="Times New Roman"/>
        <family val="1"/>
        <charset val="204"/>
      </rPr>
      <t xml:space="preserve"> от "</t>
    </r>
    <r>
      <rPr>
        <u/>
        <sz val="14"/>
        <color theme="1"/>
        <rFont val="Times New Roman"/>
        <family val="1"/>
        <charset val="204"/>
      </rPr>
      <t>30</t>
    </r>
    <r>
      <rPr>
        <sz val="14"/>
        <color theme="1"/>
        <rFont val="Times New Roman"/>
        <family val="1"/>
        <charset val="204"/>
      </rPr>
      <t xml:space="preserve">" </t>
    </r>
    <r>
      <rPr>
        <u/>
        <sz val="14"/>
        <color theme="1"/>
        <rFont val="Times New Roman"/>
        <family val="1"/>
        <charset val="204"/>
      </rPr>
      <t>июня</t>
    </r>
    <r>
      <rPr>
        <sz val="14"/>
        <color theme="1"/>
        <rFont val="Times New Roman"/>
        <family val="1"/>
        <charset val="204"/>
      </rPr>
      <t xml:space="preserve">  20</t>
    </r>
    <r>
      <rPr>
        <u/>
        <sz val="14"/>
        <color theme="1"/>
        <rFont val="Times New Roman"/>
        <family val="1"/>
        <charset val="204"/>
      </rPr>
      <t>23</t>
    </r>
    <r>
      <rPr>
        <sz val="14"/>
        <color theme="1"/>
        <rFont val="Times New Roman"/>
        <family val="1"/>
        <charset val="204"/>
      </rPr>
      <t xml:space="preserve"> г.</t>
    </r>
  </si>
  <si>
    <r>
      <t xml:space="preserve"> Консультации -  из расчета 4 часа на одного обучающегося на каждый учебный год                                                                    </t>
    </r>
    <r>
      <rPr>
        <b/>
        <sz val="12"/>
        <rFont val="Times New Roman"/>
        <family val="1"/>
        <charset val="204"/>
      </rPr>
      <t xml:space="preserve"> Государственная (итоговая) аттестация: </t>
    </r>
    <r>
      <rPr>
        <sz val="12"/>
        <rFont val="Times New Roman"/>
        <family val="1"/>
        <charset val="204"/>
      </rPr>
      <t xml:space="preserve"> Защита выпускной квалификационной работы (выпускная практическая квалификационная работа и письменная экзаменационная работа).</t>
    </r>
  </si>
  <si>
    <t xml:space="preserve"> программы подготовки квалифицированных рабочих ( служащих)</t>
  </si>
  <si>
    <t>п/па</t>
  </si>
  <si>
    <t xml:space="preserve">Профиль получаемого  профессионального образования - технологический     
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</si>
</sst>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</cellStyleXfs>
  <cellXfs count="463"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9" fillId="0" borderId="0" xfId="0" applyFont="1"/>
    <xf numFmtId="0" fontId="5" fillId="3" borderId="1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11" fillId="0" borderId="0" xfId="0" applyFont="1" applyFill="1"/>
    <xf numFmtId="0" fontId="4" fillId="4" borderId="4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top" wrapText="1"/>
    </xf>
    <xf numFmtId="0" fontId="0" fillId="7" borderId="0" xfId="0" applyFill="1" applyAlignment="1">
      <alignment horizontal="center"/>
    </xf>
    <xf numFmtId="0" fontId="12" fillId="0" borderId="0" xfId="0" applyFont="1"/>
    <xf numFmtId="0" fontId="0" fillId="6" borderId="0" xfId="0" applyFill="1"/>
    <xf numFmtId="0" fontId="11" fillId="6" borderId="0" xfId="0" applyFont="1" applyFill="1"/>
    <xf numFmtId="49" fontId="4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4" fillId="3" borderId="5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17" fontId="4" fillId="0" borderId="5" xfId="0" applyNumberFormat="1" applyFont="1" applyFill="1" applyBorder="1" applyAlignment="1">
      <alignment horizontal="center" vertical="center" wrapText="1"/>
    </xf>
    <xf numFmtId="17" fontId="4" fillId="6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0" xfId="0" applyFont="1"/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justify" vertical="distributed"/>
    </xf>
    <xf numFmtId="0" fontId="5" fillId="3" borderId="12" xfId="0" applyFont="1" applyFill="1" applyBorder="1" applyAlignment="1">
      <alignment horizontal="left" vertical="center"/>
    </xf>
    <xf numFmtId="49" fontId="4" fillId="5" borderId="55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justify" vertical="distributed"/>
    </xf>
    <xf numFmtId="0" fontId="5" fillId="3" borderId="12" xfId="0" applyFont="1" applyFill="1" applyBorder="1" applyAlignment="1">
      <alignment horizontal="justify" vertical="distributed"/>
    </xf>
    <xf numFmtId="0" fontId="5" fillId="7" borderId="4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41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justify" vertical="distributed"/>
    </xf>
    <xf numFmtId="0" fontId="5" fillId="3" borderId="24" xfId="0" applyFont="1" applyFill="1" applyBorder="1" applyAlignment="1">
      <alignment horizontal="left" vertical="center"/>
    </xf>
    <xf numFmtId="0" fontId="4" fillId="4" borderId="49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justify" vertical="distributed"/>
    </xf>
    <xf numFmtId="0" fontId="5" fillId="7" borderId="28" xfId="0" applyFont="1" applyFill="1" applyBorder="1" applyAlignment="1">
      <alignment horizontal="left" vertical="center"/>
    </xf>
    <xf numFmtId="0" fontId="5" fillId="7" borderId="18" xfId="0" applyFont="1" applyFill="1" applyBorder="1" applyAlignment="1">
      <alignment horizontal="left" vertical="center"/>
    </xf>
    <xf numFmtId="0" fontId="5" fillId="3" borderId="63" xfId="0" applyFont="1" applyFill="1" applyBorder="1" applyAlignment="1">
      <alignment horizontal="left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distributed"/>
    </xf>
    <xf numFmtId="0" fontId="5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1" fontId="4" fillId="4" borderId="52" xfId="0" applyNumberFormat="1" applyFont="1" applyFill="1" applyBorder="1" applyAlignment="1">
      <alignment horizontal="center" vertical="center"/>
    </xf>
    <xf numFmtId="1" fontId="4" fillId="5" borderId="58" xfId="0" applyNumberFormat="1" applyFont="1" applyFill="1" applyBorder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1" fontId="4" fillId="5" borderId="36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4" fillId="4" borderId="6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1" fontId="14" fillId="2" borderId="50" xfId="0" applyNumberFormat="1" applyFont="1" applyFill="1" applyBorder="1" applyAlignment="1">
      <alignment horizontal="center" vertical="center" wrapText="1"/>
    </xf>
    <xf numFmtId="1" fontId="4" fillId="6" borderId="4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/>
    </xf>
    <xf numFmtId="1" fontId="5" fillId="6" borderId="5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wrapText="1"/>
    </xf>
    <xf numFmtId="1" fontId="14" fillId="6" borderId="4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5" fillId="7" borderId="7" xfId="0" applyNumberFormat="1" applyFont="1" applyFill="1" applyBorder="1" applyAlignment="1">
      <alignment horizontal="center" vertical="center"/>
    </xf>
    <xf numFmtId="1" fontId="5" fillId="2" borderId="53" xfId="0" applyNumberFormat="1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>
      <alignment horizontal="center" vertical="center"/>
    </xf>
    <xf numFmtId="1" fontId="5" fillId="3" borderId="14" xfId="0" applyNumberFormat="1" applyFont="1" applyFill="1" applyBorder="1" applyAlignment="1">
      <alignment horizontal="center" vertical="center"/>
    </xf>
    <xf numFmtId="1" fontId="5" fillId="2" borderId="50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1" fontId="5" fillId="2" borderId="61" xfId="0" applyNumberFormat="1" applyFont="1" applyFill="1" applyBorder="1" applyAlignment="1">
      <alignment horizontal="center" vertical="center"/>
    </xf>
    <xf numFmtId="1" fontId="5" fillId="6" borderId="15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6" borderId="7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1" fontId="5" fillId="3" borderId="41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1" fontId="5" fillId="3" borderId="12" xfId="0" applyNumberFormat="1" applyFont="1" applyFill="1" applyBorder="1" applyAlignment="1">
      <alignment horizontal="center" vertical="center"/>
    </xf>
    <xf numFmtId="1" fontId="5" fillId="6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distributed"/>
    </xf>
    <xf numFmtId="1" fontId="5" fillId="7" borderId="1" xfId="0" applyNumberFormat="1" applyFont="1" applyFill="1" applyBorder="1" applyAlignment="1">
      <alignment horizontal="center" vertical="distributed"/>
    </xf>
    <xf numFmtId="1" fontId="5" fillId="3" borderId="18" xfId="0" applyNumberFormat="1" applyFont="1" applyFill="1" applyBorder="1" applyAlignment="1">
      <alignment horizontal="center" vertical="center"/>
    </xf>
    <xf numFmtId="1" fontId="5" fillId="7" borderId="5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1" fontId="5" fillId="6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6" borderId="5" xfId="0" applyNumberFormat="1" applyFont="1" applyFill="1" applyBorder="1" applyAlignment="1">
      <alignment horizontal="center" vertical="center"/>
    </xf>
    <xf numFmtId="1" fontId="5" fillId="3" borderId="24" xfId="0" applyNumberFormat="1" applyFont="1" applyFill="1" applyBorder="1" applyAlignment="1">
      <alignment horizontal="center" vertical="center"/>
    </xf>
    <xf numFmtId="1" fontId="4" fillId="7" borderId="2" xfId="0" applyNumberFormat="1" applyFont="1" applyFill="1" applyBorder="1" applyAlignment="1">
      <alignment horizontal="center" vertical="center"/>
    </xf>
    <xf numFmtId="1" fontId="4" fillId="4" borderId="20" xfId="0" applyNumberFormat="1" applyFont="1" applyFill="1" applyBorder="1" applyAlignment="1">
      <alignment horizontal="center" vertical="center"/>
    </xf>
    <xf numFmtId="1" fontId="4" fillId="7" borderId="20" xfId="0" applyNumberFormat="1" applyFont="1" applyFill="1" applyBorder="1" applyAlignment="1">
      <alignment horizontal="center" vertical="center"/>
    </xf>
    <xf numFmtId="1" fontId="4" fillId="7" borderId="52" xfId="0" applyNumberFormat="1" applyFont="1" applyFill="1" applyBorder="1" applyAlignment="1">
      <alignment horizontal="center" vertical="center"/>
    </xf>
    <xf numFmtId="1" fontId="4" fillId="4" borderId="46" xfId="0" applyNumberFormat="1" applyFont="1" applyFill="1" applyBorder="1" applyAlignment="1">
      <alignment horizontal="center" vertical="center"/>
    </xf>
    <xf numFmtId="1" fontId="4" fillId="4" borderId="32" xfId="0" applyNumberFormat="1" applyFont="1" applyFill="1" applyBorder="1" applyAlignment="1">
      <alignment horizontal="center" vertical="center"/>
    </xf>
    <xf numFmtId="1" fontId="4" fillId="4" borderId="60" xfId="0" applyNumberFormat="1" applyFont="1" applyFill="1" applyBorder="1" applyAlignment="1">
      <alignment horizontal="center" vertical="center"/>
    </xf>
    <xf numFmtId="1" fontId="4" fillId="4" borderId="66" xfId="0" applyNumberFormat="1" applyFont="1" applyFill="1" applyBorder="1" applyAlignment="1">
      <alignment horizontal="center" vertical="center"/>
    </xf>
    <xf numFmtId="1" fontId="4" fillId="5" borderId="19" xfId="0" applyNumberFormat="1" applyFont="1" applyFill="1" applyBorder="1" applyAlignment="1">
      <alignment horizontal="center" vertical="center" wrapText="1"/>
    </xf>
    <xf numFmtId="1" fontId="4" fillId="7" borderId="19" xfId="0" applyNumberFormat="1" applyFont="1" applyFill="1" applyBorder="1" applyAlignment="1">
      <alignment horizontal="center" vertical="center" wrapText="1"/>
    </xf>
    <xf numFmtId="1" fontId="4" fillId="2" borderId="52" xfId="0" applyNumberFormat="1" applyFont="1" applyFill="1" applyBorder="1" applyAlignment="1">
      <alignment horizontal="center" vertical="center"/>
    </xf>
    <xf numFmtId="1" fontId="4" fillId="5" borderId="55" xfId="0" applyNumberFormat="1" applyFont="1" applyFill="1" applyBorder="1" applyAlignment="1">
      <alignment horizontal="center" vertical="center"/>
    </xf>
    <xf numFmtId="1" fontId="4" fillId="5" borderId="54" xfId="0" applyNumberFormat="1" applyFont="1" applyFill="1" applyBorder="1" applyAlignment="1">
      <alignment horizontal="center" vertical="center"/>
    </xf>
    <xf numFmtId="1" fontId="4" fillId="5" borderId="37" xfId="0" applyNumberFormat="1" applyFont="1" applyFill="1" applyBorder="1" applyAlignment="1">
      <alignment horizontal="center" vertical="center"/>
    </xf>
    <xf numFmtId="1" fontId="4" fillId="4" borderId="58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distributed"/>
    </xf>
    <xf numFmtId="1" fontId="5" fillId="7" borderId="7" xfId="0" applyNumberFormat="1" applyFont="1" applyFill="1" applyBorder="1" applyAlignment="1">
      <alignment horizontal="center" vertical="distributed"/>
    </xf>
    <xf numFmtId="1" fontId="5" fillId="7" borderId="5" xfId="0" applyNumberFormat="1" applyFont="1" applyFill="1" applyBorder="1" applyAlignment="1">
      <alignment horizontal="center" vertical="distributed"/>
    </xf>
    <xf numFmtId="1" fontId="4" fillId="3" borderId="5" xfId="0" applyNumberFormat="1" applyFont="1" applyFill="1" applyBorder="1" applyAlignment="1">
      <alignment horizontal="center" vertical="center"/>
    </xf>
    <xf numFmtId="1" fontId="4" fillId="7" borderId="5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1" fontId="5" fillId="6" borderId="6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7" borderId="61" xfId="0" applyNumberFormat="1" applyFont="1" applyFill="1" applyBorder="1" applyAlignment="1">
      <alignment horizontal="center" vertical="center"/>
    </xf>
    <xf numFmtId="1" fontId="5" fillId="7" borderId="4" xfId="0" applyNumberFormat="1" applyFont="1" applyFill="1" applyBorder="1" applyAlignment="1">
      <alignment horizontal="center" vertical="center"/>
    </xf>
    <xf numFmtId="1" fontId="5" fillId="7" borderId="2" xfId="0" applyNumberFormat="1" applyFont="1" applyFill="1" applyBorder="1" applyAlignment="1">
      <alignment horizontal="center" vertical="center"/>
    </xf>
    <xf numFmtId="1" fontId="4" fillId="2" borderId="50" xfId="0" applyNumberFormat="1" applyFont="1" applyFill="1" applyBorder="1" applyAlignment="1">
      <alignment horizontal="center" vertical="center"/>
    </xf>
    <xf numFmtId="1" fontId="4" fillId="3" borderId="15" xfId="0" applyNumberFormat="1" applyFont="1" applyFill="1" applyBorder="1" applyAlignment="1">
      <alignment horizontal="center" vertical="center"/>
    </xf>
    <xf numFmtId="1" fontId="4" fillId="3" borderId="41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  <xf numFmtId="1" fontId="5" fillId="7" borderId="6" xfId="0" applyNumberFormat="1" applyFont="1" applyFill="1" applyBorder="1" applyAlignment="1">
      <alignment horizontal="center" vertical="center"/>
    </xf>
    <xf numFmtId="1" fontId="4" fillId="2" borderId="62" xfId="0" applyNumberFormat="1" applyFont="1" applyFill="1" applyBorder="1" applyAlignment="1">
      <alignment horizontal="center" vertical="center"/>
    </xf>
    <xf numFmtId="1" fontId="4" fillId="3" borderId="12" xfId="0" applyNumberFormat="1" applyFont="1" applyFill="1" applyBorder="1" applyAlignment="1">
      <alignment horizontal="center" vertical="center"/>
    </xf>
    <xf numFmtId="1" fontId="4" fillId="7" borderId="19" xfId="0" applyNumberFormat="1" applyFont="1" applyFill="1" applyBorder="1" applyAlignment="1">
      <alignment horizontal="center" vertical="center"/>
    </xf>
    <xf numFmtId="1" fontId="4" fillId="4" borderId="36" xfId="0" applyNumberFormat="1" applyFont="1" applyFill="1" applyBorder="1" applyAlignment="1">
      <alignment horizontal="center" vertical="center"/>
    </xf>
    <xf numFmtId="1" fontId="4" fillId="7" borderId="55" xfId="0" applyNumberFormat="1" applyFont="1" applyFill="1" applyBorder="1" applyAlignment="1">
      <alignment horizontal="center" vertical="center"/>
    </xf>
    <xf numFmtId="1" fontId="5" fillId="7" borderId="54" xfId="0" applyNumberFormat="1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distributed"/>
    </xf>
    <xf numFmtId="49" fontId="5" fillId="3" borderId="5" xfId="0" applyNumberFormat="1" applyFont="1" applyFill="1" applyBorder="1" applyAlignment="1">
      <alignment horizontal="center" vertical="distributed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distributed"/>
    </xf>
    <xf numFmtId="1" fontId="4" fillId="6" borderId="1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18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1" fontId="5" fillId="2" borderId="61" xfId="0" applyNumberFormat="1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left" vertical="center"/>
    </xf>
    <xf numFmtId="0" fontId="4" fillId="7" borderId="55" xfId="0" applyFont="1" applyFill="1" applyBorder="1" applyAlignment="1">
      <alignment horizontal="center" vertical="center"/>
    </xf>
    <xf numFmtId="1" fontId="4" fillId="7" borderId="36" xfId="0" applyNumberFormat="1" applyFont="1" applyFill="1" applyBorder="1" applyAlignment="1">
      <alignment horizontal="center" vertical="center"/>
    </xf>
    <xf numFmtId="1" fontId="4" fillId="7" borderId="54" xfId="0" applyNumberFormat="1" applyFont="1" applyFill="1" applyBorder="1" applyAlignment="1">
      <alignment horizontal="center" vertical="center"/>
    </xf>
    <xf numFmtId="1" fontId="4" fillId="7" borderId="37" xfId="0" applyNumberFormat="1" applyFont="1" applyFill="1" applyBorder="1" applyAlignment="1">
      <alignment horizontal="center" vertical="center"/>
    </xf>
    <xf numFmtId="1" fontId="4" fillId="7" borderId="26" xfId="0" applyNumberFormat="1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 wrapText="1"/>
    </xf>
    <xf numFmtId="0" fontId="4" fillId="7" borderId="55" xfId="0" applyFont="1" applyFill="1" applyBorder="1" applyAlignment="1">
      <alignment horizontal="center" vertical="center" wrapText="1"/>
    </xf>
    <xf numFmtId="1" fontId="4" fillId="7" borderId="54" xfId="0" applyNumberFormat="1" applyFont="1" applyFill="1" applyBorder="1" applyAlignment="1">
      <alignment horizontal="center" vertical="center" wrapText="1"/>
    </xf>
    <xf numFmtId="1" fontId="4" fillId="7" borderId="55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7" borderId="7" xfId="0" applyNumberFormat="1" applyFont="1" applyFill="1" applyBorder="1" applyAlignment="1">
      <alignment horizontal="center" vertical="center" wrapText="1"/>
    </xf>
    <xf numFmtId="1" fontId="4" fillId="4" borderId="50" xfId="0" applyNumberFormat="1" applyFont="1" applyFill="1" applyBorder="1" applyAlignment="1">
      <alignment horizontal="center" vertical="center"/>
    </xf>
    <xf numFmtId="1" fontId="4" fillId="3" borderId="15" xfId="0" applyNumberFormat="1" applyFont="1" applyFill="1" applyBorder="1" applyAlignment="1">
      <alignment horizontal="center" vertical="center" wrapText="1"/>
    </xf>
    <xf numFmtId="1" fontId="5" fillId="4" borderId="14" xfId="0" applyNumberFormat="1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 wrapText="1"/>
    </xf>
    <xf numFmtId="1" fontId="4" fillId="6" borderId="15" xfId="0" applyNumberFormat="1" applyFont="1" applyFill="1" applyBorder="1" applyAlignment="1">
      <alignment horizontal="center" vertical="center"/>
    </xf>
    <xf numFmtId="1" fontId="4" fillId="3" borderId="7" xfId="0" applyNumberFormat="1" applyFont="1" applyFill="1" applyBorder="1" applyAlignment="1">
      <alignment horizontal="center" vertical="center"/>
    </xf>
    <xf numFmtId="1" fontId="4" fillId="6" borderId="7" xfId="0" applyNumberFormat="1" applyFont="1" applyFill="1" applyBorder="1" applyAlignment="1">
      <alignment horizontal="center" vertical="center"/>
    </xf>
    <xf numFmtId="1" fontId="4" fillId="3" borderId="14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5" fillId="3" borderId="12" xfId="0" applyFont="1" applyFill="1" applyBorder="1" applyAlignment="1">
      <alignment horizontal="center" vertical="center" wrapText="1"/>
    </xf>
    <xf numFmtId="1" fontId="5" fillId="7" borderId="5" xfId="0" applyNumberFormat="1" applyFont="1" applyFill="1" applyBorder="1" applyAlignment="1">
      <alignment horizontal="center" vertical="center" wrapText="1"/>
    </xf>
    <xf numFmtId="1" fontId="4" fillId="4" borderId="51" xfId="0" applyNumberFormat="1" applyFont="1" applyFill="1" applyBorder="1" applyAlignment="1">
      <alignment horizontal="center" vertical="center"/>
    </xf>
    <xf numFmtId="1" fontId="4" fillId="3" borderId="12" xfId="0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1" fontId="14" fillId="2" borderId="53" xfId="0" applyNumberFormat="1" applyFont="1" applyFill="1" applyBorder="1" applyAlignment="1">
      <alignment horizontal="center" vertical="center" wrapText="1"/>
    </xf>
    <xf numFmtId="1" fontId="5" fillId="2" borderId="51" xfId="0" applyNumberFormat="1" applyFont="1" applyFill="1" applyBorder="1" applyAlignment="1">
      <alignment horizontal="center" vertical="center" wrapText="1"/>
    </xf>
    <xf numFmtId="1" fontId="14" fillId="6" borderId="12" xfId="0" applyNumberFormat="1" applyFont="1" applyFill="1" applyBorder="1" applyAlignment="1">
      <alignment horizontal="center" vertical="center" wrapText="1"/>
    </xf>
    <xf numFmtId="1" fontId="4" fillId="2" borderId="51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wrapText="1"/>
    </xf>
    <xf numFmtId="0" fontId="5" fillId="3" borderId="22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5" fillId="7" borderId="18" xfId="0" applyNumberFormat="1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left" vertical="center" wrapText="1"/>
    </xf>
    <xf numFmtId="0" fontId="4" fillId="5" borderId="46" xfId="0" applyFont="1" applyFill="1" applyBorder="1" applyAlignment="1">
      <alignment horizontal="center" vertical="center" wrapText="1"/>
    </xf>
    <xf numFmtId="1" fontId="4" fillId="5" borderId="20" xfId="0" applyNumberFormat="1" applyFont="1" applyFill="1" applyBorder="1" applyAlignment="1">
      <alignment horizontal="center" vertical="center" wrapText="1"/>
    </xf>
    <xf numFmtId="1" fontId="4" fillId="7" borderId="20" xfId="0" applyNumberFormat="1" applyFont="1" applyFill="1" applyBorder="1" applyAlignment="1">
      <alignment horizontal="center" vertical="center" wrapText="1"/>
    </xf>
    <xf numFmtId="1" fontId="5" fillId="4" borderId="52" xfId="0" applyNumberFormat="1" applyFont="1" applyFill="1" applyBorder="1" applyAlignment="1">
      <alignment horizontal="center" vertical="center"/>
    </xf>
    <xf numFmtId="1" fontId="4" fillId="5" borderId="46" xfId="0" applyNumberFormat="1" applyFont="1" applyFill="1" applyBorder="1" applyAlignment="1">
      <alignment horizontal="center" vertical="center"/>
    </xf>
    <xf numFmtId="1" fontId="4" fillId="5" borderId="32" xfId="0" applyNumberFormat="1" applyFont="1" applyFill="1" applyBorder="1" applyAlignment="1">
      <alignment horizontal="center" vertical="center"/>
    </xf>
    <xf numFmtId="1" fontId="5" fillId="5" borderId="52" xfId="0" applyNumberFormat="1" applyFont="1" applyFill="1" applyBorder="1" applyAlignment="1">
      <alignment horizontal="center" vertical="center"/>
    </xf>
    <xf numFmtId="1" fontId="5" fillId="5" borderId="60" xfId="0" applyNumberFormat="1" applyFont="1" applyFill="1" applyBorder="1" applyAlignment="1">
      <alignment horizontal="center" vertical="center"/>
    </xf>
    <xf numFmtId="1" fontId="5" fillId="5" borderId="66" xfId="0" applyNumberFormat="1" applyFont="1" applyFill="1" applyBorder="1" applyAlignment="1">
      <alignment horizontal="center" vertical="center"/>
    </xf>
    <xf numFmtId="1" fontId="5" fillId="6" borderId="5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distributed"/>
    </xf>
    <xf numFmtId="49" fontId="5" fillId="3" borderId="1" xfId="0" applyNumberFormat="1" applyFont="1" applyFill="1" applyBorder="1" applyAlignment="1">
      <alignment horizontal="center" vertical="distributed"/>
    </xf>
    <xf numFmtId="0" fontId="5" fillId="5" borderId="44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justify" vertical="distributed"/>
    </xf>
    <xf numFmtId="0" fontId="4" fillId="5" borderId="8" xfId="0" applyFont="1" applyFill="1" applyBorder="1" applyAlignment="1">
      <alignment horizontal="center" vertical="center" wrapText="1"/>
    </xf>
    <xf numFmtId="1" fontId="4" fillId="5" borderId="6" xfId="0" applyNumberFormat="1" applyFont="1" applyFill="1" applyBorder="1" applyAlignment="1">
      <alignment horizontal="center" vertical="center" wrapText="1"/>
    </xf>
    <xf numFmtId="1" fontId="4" fillId="7" borderId="6" xfId="0" applyNumberFormat="1" applyFont="1" applyFill="1" applyBorder="1" applyAlignment="1">
      <alignment horizontal="center" vertical="center" wrapText="1"/>
    </xf>
    <xf numFmtId="1" fontId="5" fillId="4" borderId="53" xfId="0" applyNumberFormat="1" applyFont="1" applyFill="1" applyBorder="1" applyAlignment="1">
      <alignment horizontal="center" vertical="center"/>
    </xf>
    <xf numFmtId="1" fontId="4" fillId="5" borderId="8" xfId="0" applyNumberFormat="1" applyFont="1" applyFill="1" applyBorder="1" applyAlignment="1">
      <alignment horizontal="center" vertical="center"/>
    </xf>
    <xf numFmtId="1" fontId="4" fillId="5" borderId="13" xfId="0" applyNumberFormat="1" applyFont="1" applyFill="1" applyBorder="1" applyAlignment="1">
      <alignment horizontal="center" vertical="center"/>
    </xf>
    <xf numFmtId="1" fontId="4" fillId="5" borderId="53" xfId="0" applyNumberFormat="1" applyFont="1" applyFill="1" applyBorder="1" applyAlignment="1">
      <alignment horizontal="center" vertical="center"/>
    </xf>
    <xf numFmtId="1" fontId="4" fillId="5" borderId="43" xfId="0" applyNumberFormat="1" applyFont="1" applyFill="1" applyBorder="1" applyAlignment="1">
      <alignment horizontal="center" vertical="center"/>
    </xf>
    <xf numFmtId="1" fontId="4" fillId="5" borderId="42" xfId="0" applyNumberFormat="1" applyFont="1" applyFill="1" applyBorder="1" applyAlignment="1">
      <alignment horizontal="center" vertical="center"/>
    </xf>
    <xf numFmtId="1" fontId="4" fillId="5" borderId="6" xfId="0" applyNumberFormat="1" applyFont="1" applyFill="1" applyBorder="1" applyAlignment="1">
      <alignment horizontal="center" vertical="center"/>
    </xf>
    <xf numFmtId="1" fontId="4" fillId="6" borderId="53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4" fillId="7" borderId="22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51" xfId="0" applyFont="1" applyFill="1" applyBorder="1" applyAlignment="1">
      <alignment horizontal="center" vertical="center"/>
    </xf>
    <xf numFmtId="0" fontId="4" fillId="7" borderId="51" xfId="0" applyFont="1" applyFill="1" applyBorder="1" applyAlignment="1">
      <alignment horizontal="center" vertical="center" wrapText="1"/>
    </xf>
    <xf numFmtId="49" fontId="4" fillId="4" borderId="25" xfId="0" applyNumberFormat="1" applyFont="1" applyFill="1" applyBorder="1" applyAlignment="1">
      <alignment horizontal="center" vertical="center" wrapText="1"/>
    </xf>
    <xf numFmtId="49" fontId="4" fillId="4" borderId="19" xfId="0" applyNumberFormat="1" applyFont="1" applyFill="1" applyBorder="1" applyAlignment="1">
      <alignment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1" fontId="13" fillId="3" borderId="41" xfId="0" applyNumberFormat="1" applyFont="1" applyFill="1" applyBorder="1" applyAlignment="1">
      <alignment horizontal="center" wrapText="1"/>
    </xf>
    <xf numFmtId="1" fontId="13" fillId="0" borderId="18" xfId="0" applyNumberFormat="1" applyFont="1" applyBorder="1" applyAlignment="1">
      <alignment horizontal="center" wrapText="1"/>
    </xf>
    <xf numFmtId="1" fontId="13" fillId="0" borderId="24" xfId="0" applyNumberFormat="1" applyFont="1" applyBorder="1" applyAlignment="1">
      <alignment horizontal="center" wrapText="1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5" fillId="0" borderId="43" xfId="0" applyFont="1" applyBorder="1"/>
    <xf numFmtId="1" fontId="4" fillId="0" borderId="10" xfId="0" applyNumberFormat="1" applyFont="1" applyFill="1" applyBorder="1" applyAlignment="1">
      <alignment horizontal="center" vertical="center"/>
    </xf>
    <xf numFmtId="1" fontId="4" fillId="5" borderId="5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1" fontId="4" fillId="5" borderId="3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5" borderId="1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" fontId="4" fillId="3" borderId="50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1" fontId="4" fillId="3" borderId="51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 vertical="center"/>
    </xf>
    <xf numFmtId="1" fontId="5" fillId="6" borderId="8" xfId="0" applyNumberFormat="1" applyFont="1" applyFill="1" applyBorder="1" applyAlignment="1">
      <alignment horizontal="center" vertical="center"/>
    </xf>
    <xf numFmtId="1" fontId="5" fillId="3" borderId="45" xfId="0" applyNumberFormat="1" applyFont="1" applyFill="1" applyBorder="1" applyAlignment="1">
      <alignment horizontal="center" vertical="center"/>
    </xf>
    <xf numFmtId="0" fontId="14" fillId="7" borderId="25" xfId="0" applyFont="1" applyFill="1" applyBorder="1"/>
    <xf numFmtId="0" fontId="5" fillId="7" borderId="59" xfId="0" applyFont="1" applyFill="1" applyBorder="1"/>
    <xf numFmtId="0" fontId="4" fillId="7" borderId="55" xfId="0" applyFont="1" applyFill="1" applyBorder="1" applyAlignment="1">
      <alignment horizontal="center"/>
    </xf>
    <xf numFmtId="1" fontId="4" fillId="7" borderId="59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top" wrapText="1"/>
    </xf>
    <xf numFmtId="1" fontId="5" fillId="0" borderId="7" xfId="0" applyNumberFormat="1" applyFont="1" applyBorder="1" applyAlignment="1">
      <alignment horizontal="center" vertical="top" wrapText="1"/>
    </xf>
    <xf numFmtId="1" fontId="5" fillId="2" borderId="7" xfId="0" applyNumberFormat="1" applyFont="1" applyFill="1" applyBorder="1" applyAlignment="1">
      <alignment horizontal="center" vertical="top" wrapText="1"/>
    </xf>
    <xf numFmtId="1" fontId="5" fillId="6" borderId="7" xfId="0" applyNumberFormat="1" applyFont="1" applyFill="1" applyBorder="1" applyAlignment="1">
      <alignment horizontal="center" vertical="top" wrapText="1"/>
    </xf>
    <xf numFmtId="1" fontId="5" fillId="0" borderId="41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" fontId="5" fillId="0" borderId="4" xfId="0" applyNumberFormat="1" applyFont="1" applyBorder="1" applyAlignment="1">
      <alignment horizontal="center" vertical="top" wrapText="1"/>
    </xf>
    <xf numFmtId="1" fontId="5" fillId="0" borderId="3" xfId="0" applyNumberFormat="1" applyFont="1" applyBorder="1" applyAlignment="1">
      <alignment horizontal="center" vertical="top" wrapText="1"/>
    </xf>
    <xf numFmtId="1" fontId="5" fillId="2" borderId="50" xfId="0" applyNumberFormat="1" applyFont="1" applyFill="1" applyBorder="1" applyAlignment="1">
      <alignment horizontal="center" vertical="top" wrapText="1"/>
    </xf>
    <xf numFmtId="1" fontId="5" fillId="6" borderId="4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/>
    </xf>
    <xf numFmtId="1" fontId="5" fillId="6" borderId="1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1" fontId="5" fillId="3" borderId="18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1" fontId="5" fillId="0" borderId="4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 wrapText="1"/>
    </xf>
    <xf numFmtId="1" fontId="5" fillId="6" borderId="4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6" borderId="4" xfId="0" applyNumberFormat="1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1" fontId="5" fillId="0" borderId="39" xfId="0" applyNumberFormat="1" applyFont="1" applyBorder="1" applyAlignment="1">
      <alignment horizontal="center" wrapText="1"/>
    </xf>
    <xf numFmtId="1" fontId="5" fillId="0" borderId="67" xfId="0" applyNumberFormat="1" applyFont="1" applyBorder="1" applyAlignment="1">
      <alignment horizontal="center" wrapText="1"/>
    </xf>
    <xf numFmtId="1" fontId="5" fillId="2" borderId="40" xfId="0" applyNumberFormat="1" applyFont="1" applyFill="1" applyBorder="1" applyAlignment="1">
      <alignment horizontal="center" vertical="top" wrapText="1"/>
    </xf>
    <xf numFmtId="1" fontId="5" fillId="6" borderId="39" xfId="0" applyNumberFormat="1" applyFont="1" applyFill="1" applyBorder="1" applyAlignment="1">
      <alignment horizontal="center" wrapText="1"/>
    </xf>
    <xf numFmtId="1" fontId="5" fillId="0" borderId="30" xfId="0" applyNumberFormat="1" applyFont="1" applyFill="1" applyBorder="1" applyAlignment="1">
      <alignment horizontal="center"/>
    </xf>
    <xf numFmtId="1" fontId="5" fillId="6" borderId="30" xfId="0" applyNumberFormat="1" applyFont="1" applyFill="1" applyBorder="1" applyAlignment="1">
      <alignment horizontal="center"/>
    </xf>
    <xf numFmtId="1" fontId="5" fillId="0" borderId="68" xfId="0" applyNumberFormat="1" applyFont="1" applyFill="1" applyBorder="1" applyAlignment="1">
      <alignment horizontal="center"/>
    </xf>
    <xf numFmtId="1" fontId="5" fillId="2" borderId="40" xfId="0" applyNumberFormat="1" applyFont="1" applyFill="1" applyBorder="1" applyAlignment="1">
      <alignment horizontal="center" vertical="center"/>
    </xf>
    <xf numFmtId="1" fontId="5" fillId="3" borderId="39" xfId="0" applyNumberFormat="1" applyFont="1" applyFill="1" applyBorder="1" applyAlignment="1">
      <alignment horizontal="center"/>
    </xf>
    <xf numFmtId="1" fontId="5" fillId="3" borderId="65" xfId="0" applyNumberFormat="1" applyFont="1" applyFill="1" applyBorder="1" applyAlignment="1">
      <alignment horizontal="center"/>
    </xf>
    <xf numFmtId="49" fontId="5" fillId="3" borderId="41" xfId="0" applyNumberFormat="1" applyFont="1" applyFill="1" applyBorder="1" applyAlignment="1">
      <alignment horizontal="left" vertical="top" wrapText="1"/>
    </xf>
    <xf numFmtId="0" fontId="4" fillId="5" borderId="26" xfId="0" applyNumberFormat="1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 horizontal="justify" vertical="top"/>
    </xf>
    <xf numFmtId="0" fontId="17" fillId="0" borderId="0" xfId="0" applyFont="1"/>
    <xf numFmtId="0" fontId="18" fillId="0" borderId="0" xfId="0" applyFont="1"/>
    <xf numFmtId="0" fontId="11" fillId="0" borderId="1" xfId="0" applyFont="1" applyBorder="1"/>
    <xf numFmtId="49" fontId="8" fillId="0" borderId="1" xfId="0" applyNumberFormat="1" applyFont="1" applyBorder="1" applyAlignment="1">
      <alignment textRotation="90"/>
    </xf>
    <xf numFmtId="49" fontId="8" fillId="0" borderId="16" xfId="0" applyNumberFormat="1" applyFont="1" applyBorder="1" applyAlignment="1">
      <alignment textRotation="90"/>
    </xf>
    <xf numFmtId="0" fontId="19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0" fillId="0" borderId="1" xfId="0" applyFont="1" applyBorder="1"/>
    <xf numFmtId="0" fontId="22" fillId="0" borderId="0" xfId="0" applyFont="1"/>
    <xf numFmtId="0" fontId="20" fillId="0" borderId="0" xfId="0" applyFont="1"/>
    <xf numFmtId="0" fontId="19" fillId="0" borderId="0" xfId="0" applyFont="1"/>
    <xf numFmtId="0" fontId="21" fillId="0" borderId="0" xfId="0" applyFont="1"/>
    <xf numFmtId="0" fontId="19" fillId="0" borderId="36" xfId="0" applyFont="1" applyBorder="1" applyAlignment="1">
      <alignment horizontal="center" vertical="center"/>
    </xf>
    <xf numFmtId="0" fontId="10" fillId="0" borderId="0" xfId="0" applyFont="1"/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0" fillId="0" borderId="0" xfId="0" applyFont="1" applyAlignment="1"/>
    <xf numFmtId="0" fontId="11" fillId="0" borderId="0" xfId="0" applyFont="1" applyAlignment="1"/>
    <xf numFmtId="49" fontId="8" fillId="0" borderId="16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textRotation="90"/>
    </xf>
    <xf numFmtId="49" fontId="8" fillId="0" borderId="1" xfId="0" applyNumberFormat="1" applyFont="1" applyBorder="1" applyAlignment="1">
      <alignment textRotation="90"/>
    </xf>
    <xf numFmtId="0" fontId="8" fillId="0" borderId="16" xfId="0" applyFont="1" applyBorder="1" applyAlignment="1">
      <alignment horizontal="center"/>
    </xf>
    <xf numFmtId="0" fontId="8" fillId="0" borderId="1" xfId="0" applyFont="1" applyBorder="1" applyAlignment="1">
      <alignment textRotation="90"/>
    </xf>
    <xf numFmtId="49" fontId="8" fillId="0" borderId="32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0" fontId="11" fillId="0" borderId="46" xfId="0" applyFont="1" applyBorder="1" applyAlignment="1"/>
    <xf numFmtId="0" fontId="23" fillId="0" borderId="0" xfId="0" applyFont="1" applyAlignment="1"/>
    <xf numFmtId="49" fontId="8" fillId="0" borderId="31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0" fontId="11" fillId="0" borderId="48" xfId="0" applyFont="1" applyBorder="1" applyAlignment="1"/>
    <xf numFmtId="0" fontId="8" fillId="0" borderId="21" xfId="0" applyFont="1" applyBorder="1" applyAlignment="1">
      <alignment textRotation="90"/>
    </xf>
    <xf numFmtId="0" fontId="8" fillId="0" borderId="28" xfId="0" applyFont="1" applyBorder="1" applyAlignment="1">
      <alignment textRotation="90"/>
    </xf>
    <xf numFmtId="0" fontId="11" fillId="0" borderId="28" xfId="0" applyFont="1" applyBorder="1" applyAlignment="1">
      <alignment textRotation="90"/>
    </xf>
    <xf numFmtId="49" fontId="8" fillId="0" borderId="16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49" fontId="8" fillId="0" borderId="20" xfId="0" applyNumberFormat="1" applyFont="1" applyBorder="1" applyAlignment="1">
      <alignment horizontal="center" textRotation="90"/>
    </xf>
    <xf numFmtId="0" fontId="11" fillId="0" borderId="7" xfId="0" applyFont="1" applyBorder="1" applyAlignment="1">
      <alignment textRotation="90"/>
    </xf>
    <xf numFmtId="0" fontId="16" fillId="0" borderId="0" xfId="0" applyFont="1" applyAlignment="1"/>
    <xf numFmtId="49" fontId="8" fillId="0" borderId="20" xfId="0" applyNumberFormat="1" applyFont="1" applyBorder="1" applyAlignment="1">
      <alignment textRotation="90"/>
    </xf>
    <xf numFmtId="0" fontId="8" fillId="3" borderId="0" xfId="0" applyFont="1" applyFill="1" applyBorder="1" applyAlignment="1">
      <alignment horizontal="left" vertical="top" wrapText="1"/>
    </xf>
    <xf numFmtId="0" fontId="4" fillId="3" borderId="34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distributed"/>
    </xf>
    <xf numFmtId="0" fontId="4" fillId="3" borderId="33" xfId="0" applyFont="1" applyFill="1" applyBorder="1" applyAlignment="1">
      <alignment horizontal="center" vertical="distributed"/>
    </xf>
    <xf numFmtId="0" fontId="4" fillId="3" borderId="48" xfId="0" applyFont="1" applyFill="1" applyBorder="1" applyAlignment="1">
      <alignment horizontal="center" vertical="distributed"/>
    </xf>
    <xf numFmtId="0" fontId="4" fillId="2" borderId="52" xfId="0" applyFont="1" applyFill="1" applyBorder="1" applyAlignment="1">
      <alignment horizontal="center" vertical="center" textRotation="90"/>
    </xf>
    <xf numFmtId="0" fontId="4" fillId="2" borderId="53" xfId="0" applyFont="1" applyFill="1" applyBorder="1" applyAlignment="1">
      <alignment horizontal="center" vertical="center" textRotation="90"/>
    </xf>
    <xf numFmtId="0" fontId="4" fillId="3" borderId="12" xfId="0" applyFont="1" applyFill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49" fontId="4" fillId="2" borderId="52" xfId="0" applyNumberFormat="1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wrapText="1"/>
    </xf>
    <xf numFmtId="0" fontId="13" fillId="0" borderId="48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5" fillId="0" borderId="4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6" xfId="0" applyFont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0" fontId="4" fillId="0" borderId="53" xfId="0" applyFont="1" applyBorder="1" applyAlignment="1">
      <alignment vertical="center" textRotation="255"/>
    </xf>
    <xf numFmtId="0" fontId="4" fillId="0" borderId="40" xfId="0" applyFont="1" applyBorder="1" applyAlignment="1">
      <alignment vertical="center" textRotation="255"/>
    </xf>
    <xf numFmtId="0" fontId="4" fillId="3" borderId="12" xfId="0" applyFont="1" applyFill="1" applyBorder="1" applyAlignment="1">
      <alignment horizontal="center" textRotation="90" wrapText="1"/>
    </xf>
    <xf numFmtId="0" fontId="13" fillId="0" borderId="8" xfId="0" applyFont="1" applyBorder="1" applyAlignment="1">
      <alignment horizontal="center" textRotation="90" wrapText="1"/>
    </xf>
    <xf numFmtId="0" fontId="4" fillId="3" borderId="32" xfId="0" applyFont="1" applyFill="1" applyBorder="1" applyAlignment="1">
      <alignment horizontal="center" wrapText="1"/>
    </xf>
    <xf numFmtId="0" fontId="13" fillId="0" borderId="6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64" xfId="0" applyFont="1" applyBorder="1" applyAlignment="1">
      <alignment horizont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textRotation="90" wrapText="1"/>
    </xf>
    <xf numFmtId="0" fontId="13" fillId="0" borderId="53" xfId="0" applyFont="1" applyBorder="1" applyAlignment="1">
      <alignment horizontal="center" textRotation="90" wrapText="1"/>
    </xf>
    <xf numFmtId="0" fontId="4" fillId="3" borderId="9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7" borderId="5" xfId="0" applyFont="1" applyFill="1" applyBorder="1" applyAlignment="1">
      <alignment horizontal="center" vertical="center" textRotation="90" wrapText="1"/>
    </xf>
    <xf numFmtId="0" fontId="4" fillId="7" borderId="6" xfId="0" applyFont="1" applyFill="1" applyBorder="1" applyAlignment="1">
      <alignment horizontal="center" vertical="center" textRotation="90" wrapText="1"/>
    </xf>
    <xf numFmtId="49" fontId="4" fillId="3" borderId="11" xfId="0" applyNumberFormat="1" applyFont="1" applyFill="1" applyBorder="1" applyAlignment="1">
      <alignment horizontal="center" vertical="center" textRotation="90" wrapText="1"/>
    </xf>
    <xf numFmtId="49" fontId="4" fillId="3" borderId="0" xfId="0" applyNumberFormat="1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/>
    <xf numFmtId="0" fontId="9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colors>
    <mruColors>
      <color rgb="FFCCFFCC"/>
      <color rgb="FFFFFF99"/>
      <color rgb="FFFFE7FF"/>
      <color rgb="FFCDBBBB"/>
      <color rgb="FFFFCCFF"/>
      <color rgb="FF66FFCC"/>
      <color rgb="FFFF99CC"/>
      <color rgb="FFBEA6A6"/>
      <color rgb="FF00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83;&#1103;%20&#1043;&#1091;&#1085;&#1073;&#1080;&#1085;&#1072;/&#1059;&#1055;%2026.01.09%20%20&#1052;&#1086;&#1090;&#1086;&#1088;&#1080;&#1089;&#1090;%20&#1089;&#1091;&#1076;&#1086;&#1074;&#1086;&#1081;/&#1090;&#1077;&#1093;&#1085;&#1080;&#1082;&#1091;&#1084;%202015%20&#1075;&#1086;&#1076;/&#1083;&#1080;&#1094;&#1077;&#1085;&#1079;&#1080;&#1088;&#1086;&#1074;&#1072;&#1085;&#1080;&#1077;%20&#1089;&#1087;&#1086;%20&#1089;&#1091;&#1076;&#1086;&#1084;&#1077;&#1093;&#1072;&#1085;&#1080;&#1082;/Program%20Files/PlanySPO1.34/SpSchool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Консультации"/>
      <sheetName val="СпецПракт"/>
      <sheetName val="СпецРаб"/>
      <sheetName val="Рабочий"/>
    </sheetNames>
    <sheetDataSet>
      <sheetData sheetId="0">
        <row r="37">
          <cell r="BK37">
            <v>5</v>
          </cell>
          <cell r="BL37">
            <v>5</v>
          </cell>
        </row>
      </sheetData>
      <sheetData sheetId="1">
        <row r="6">
          <cell r="EB6">
            <v>0.1</v>
          </cell>
        </row>
      </sheetData>
      <sheetData sheetId="2"/>
      <sheetData sheetId="3"/>
      <sheetData sheetId="4"/>
      <sheetData sheetId="5"/>
      <sheetData sheetId="6">
        <row r="3">
          <cell r="B3">
            <v>36</v>
          </cell>
        </row>
        <row r="6">
          <cell r="B6">
            <v>32</v>
          </cell>
        </row>
        <row r="11">
          <cell r="B11">
            <v>8</v>
          </cell>
        </row>
        <row r="12">
          <cell r="B12">
            <v>10</v>
          </cell>
        </row>
        <row r="24">
          <cell r="B24">
            <v>0.3</v>
          </cell>
        </row>
      </sheetData>
      <sheetData sheetId="7"/>
      <sheetData sheetId="8"/>
      <sheetData sheetId="9"/>
      <sheetData sheetId="10"/>
      <sheetData sheetId="11">
        <row r="13">
          <cell r="AA13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"/>
  <sheetViews>
    <sheetView view="pageLayout" workbookViewId="0">
      <selection activeCell="D20" sqref="D20"/>
    </sheetView>
  </sheetViews>
  <sheetFormatPr defaultColWidth="8.85546875" defaultRowHeight="15"/>
  <cols>
    <col min="1" max="1" width="8.85546875" style="2"/>
    <col min="2" max="9" width="15" style="2" customWidth="1"/>
    <col min="10" max="16384" width="8.85546875" style="2"/>
  </cols>
  <sheetData>
    <row r="2" spans="2:10" ht="18.75">
      <c r="B2" s="366" t="s">
        <v>67</v>
      </c>
      <c r="C2" s="366"/>
      <c r="D2" s="366"/>
      <c r="E2" s="366"/>
      <c r="F2" s="366"/>
    </row>
    <row r="3" spans="2:10" ht="15.75" thickBot="1"/>
    <row r="4" spans="2:10">
      <c r="B4" s="367" t="s">
        <v>38</v>
      </c>
      <c r="C4" s="359" t="s">
        <v>39</v>
      </c>
      <c r="D4" s="359" t="s">
        <v>29</v>
      </c>
      <c r="E4" s="369" t="s">
        <v>191</v>
      </c>
      <c r="F4" s="359" t="s">
        <v>40</v>
      </c>
      <c r="G4" s="359" t="s">
        <v>41</v>
      </c>
      <c r="H4" s="361" t="s">
        <v>42</v>
      </c>
      <c r="I4" s="363" t="s">
        <v>9</v>
      </c>
    </row>
    <row r="5" spans="2:10" ht="43.15" customHeight="1" thickBot="1">
      <c r="B5" s="368"/>
      <c r="C5" s="360"/>
      <c r="D5" s="360"/>
      <c r="E5" s="370"/>
      <c r="F5" s="360"/>
      <c r="G5" s="360"/>
      <c r="H5" s="362"/>
      <c r="I5" s="364"/>
    </row>
    <row r="6" spans="2:10" ht="19.5" thickBot="1">
      <c r="B6" s="36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3">
        <v>7</v>
      </c>
      <c r="I6" s="44">
        <v>8</v>
      </c>
      <c r="J6" s="15">
        <v>52</v>
      </c>
    </row>
    <row r="7" spans="2:10" ht="19.5" thickBot="1">
      <c r="B7" s="38" t="s">
        <v>86</v>
      </c>
      <c r="C7" s="45">
        <v>35.200000000000003</v>
      </c>
      <c r="D7" s="45">
        <v>1</v>
      </c>
      <c r="E7" s="45">
        <v>4</v>
      </c>
      <c r="F7" s="45">
        <v>0.8</v>
      </c>
      <c r="G7" s="45">
        <v>0</v>
      </c>
      <c r="H7" s="46">
        <v>11</v>
      </c>
      <c r="I7" s="47">
        <f>C7+D7+E7+F7+G7+H7</f>
        <v>52</v>
      </c>
      <c r="J7" s="34"/>
    </row>
    <row r="8" spans="2:10" ht="19.5" thickBot="1">
      <c r="B8" s="39" t="s">
        <v>172</v>
      </c>
      <c r="C8" s="48">
        <v>30.8</v>
      </c>
      <c r="D8" s="48">
        <v>2</v>
      </c>
      <c r="E8" s="48">
        <v>6</v>
      </c>
      <c r="F8" s="48">
        <v>2.2000000000000002</v>
      </c>
      <c r="G8" s="48">
        <v>0</v>
      </c>
      <c r="H8" s="37">
        <v>11</v>
      </c>
      <c r="I8" s="47">
        <f>C8+D8+E8+F8+G8+H8</f>
        <v>52</v>
      </c>
      <c r="J8" s="34"/>
    </row>
    <row r="9" spans="2:10" ht="19.5" thickBot="1">
      <c r="B9" s="40" t="s">
        <v>87</v>
      </c>
      <c r="C9" s="49">
        <v>11</v>
      </c>
      <c r="D9" s="50">
        <v>2</v>
      </c>
      <c r="E9" s="50">
        <v>24</v>
      </c>
      <c r="F9" s="51">
        <v>2</v>
      </c>
      <c r="G9" s="51">
        <v>2</v>
      </c>
      <c r="H9" s="51">
        <v>2</v>
      </c>
      <c r="I9" s="47">
        <f>C9+D9+E9+F9+G9+H9</f>
        <v>43</v>
      </c>
      <c r="J9" s="35">
        <v>52</v>
      </c>
    </row>
    <row r="10" spans="2:10" ht="19.5" thickBot="1">
      <c r="B10" s="52" t="s">
        <v>9</v>
      </c>
      <c r="C10" s="53">
        <f>C7+C8+C9</f>
        <v>77</v>
      </c>
      <c r="D10" s="54">
        <f>D7+D8+D9</f>
        <v>5</v>
      </c>
      <c r="E10" s="54">
        <f t="shared" ref="E10:G10" si="0">E7+E8+E9</f>
        <v>34</v>
      </c>
      <c r="F10" s="54">
        <f t="shared" si="0"/>
        <v>5</v>
      </c>
      <c r="G10" s="54">
        <f t="shared" si="0"/>
        <v>2</v>
      </c>
      <c r="H10" s="53">
        <f>H7+H8+H9</f>
        <v>24</v>
      </c>
      <c r="I10" s="55">
        <f>I7+I8+I9</f>
        <v>147</v>
      </c>
    </row>
    <row r="11" spans="2:10">
      <c r="B11" s="41"/>
      <c r="C11" s="41"/>
      <c r="D11" s="41"/>
      <c r="E11" s="41"/>
      <c r="F11" s="41"/>
      <c r="G11" s="41"/>
      <c r="H11" s="41"/>
      <c r="I11" s="41"/>
    </row>
    <row r="14" spans="2:10">
      <c r="C14" s="3"/>
      <c r="D14" s="3"/>
      <c r="E14" s="3"/>
      <c r="F14" s="3"/>
      <c r="G14" s="3"/>
      <c r="H14" s="3"/>
      <c r="I14" s="3"/>
      <c r="J14" s="3"/>
    </row>
    <row r="15" spans="2:10">
      <c r="C15" s="9"/>
      <c r="D15" s="10"/>
      <c r="E15" s="10"/>
      <c r="F15" s="10"/>
      <c r="G15" s="10"/>
      <c r="H15" s="10"/>
      <c r="I15" s="9"/>
      <c r="J15" s="365"/>
    </row>
    <row r="16" spans="2:10">
      <c r="C16" s="9"/>
      <c r="D16" s="10"/>
      <c r="E16" s="10"/>
      <c r="F16" s="11"/>
      <c r="G16" s="10"/>
      <c r="H16" s="10"/>
      <c r="I16" s="9"/>
      <c r="J16" s="365"/>
    </row>
    <row r="17" spans="3:10">
      <c r="C17" s="22"/>
      <c r="D17" s="4"/>
      <c r="E17" s="4"/>
      <c r="F17" s="4"/>
      <c r="G17" s="4"/>
      <c r="H17" s="4"/>
      <c r="I17" s="22"/>
      <c r="J17" s="22"/>
    </row>
    <row r="18" spans="3:10" ht="15.75">
      <c r="C18" s="5"/>
      <c r="D18" s="6"/>
      <c r="E18" s="6"/>
      <c r="F18" s="6"/>
      <c r="G18" s="5"/>
      <c r="H18" s="5"/>
      <c r="I18" s="5"/>
      <c r="J18" s="7"/>
    </row>
    <row r="19" spans="3:10" ht="15.75">
      <c r="C19" s="5"/>
      <c r="D19" s="6"/>
      <c r="E19" s="6"/>
      <c r="F19" s="6"/>
      <c r="G19" s="5"/>
      <c r="H19" s="5"/>
      <c r="I19" s="5"/>
      <c r="J19" s="7"/>
    </row>
    <row r="20" spans="3:10" ht="15.75">
      <c r="C20" s="5"/>
      <c r="D20" s="6"/>
      <c r="E20" s="6"/>
      <c r="F20" s="6"/>
      <c r="G20" s="5"/>
      <c r="H20" s="5"/>
      <c r="I20" s="5"/>
      <c r="J20" s="7"/>
    </row>
    <row r="21" spans="3:10" ht="15.75">
      <c r="C21" s="7"/>
      <c r="D21" s="8"/>
      <c r="E21" s="8"/>
      <c r="F21" s="8"/>
      <c r="G21" s="8"/>
      <c r="H21" s="8"/>
      <c r="I21" s="8"/>
      <c r="J21" s="7"/>
    </row>
    <row r="22" spans="3:10">
      <c r="C22" s="3"/>
      <c r="D22" s="3"/>
      <c r="E22" s="3"/>
      <c r="F22" s="3"/>
      <c r="G22" s="3"/>
      <c r="H22" s="3"/>
      <c r="I22" s="3"/>
      <c r="J22" s="3"/>
    </row>
  </sheetData>
  <mergeCells count="10">
    <mergeCell ref="G4:G5"/>
    <mergeCell ref="H4:H5"/>
    <mergeCell ref="I4:I5"/>
    <mergeCell ref="J15:J16"/>
    <mergeCell ref="B2:F2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18"/>
  <sheetViews>
    <sheetView showWhiteSpace="0" view="pageLayout" zoomScale="90" zoomScaleNormal="70" zoomScalePageLayoutView="90" workbookViewId="0">
      <selection activeCell="V23" sqref="V23"/>
    </sheetView>
  </sheetViews>
  <sheetFormatPr defaultColWidth="8.85546875" defaultRowHeight="15"/>
  <cols>
    <col min="1" max="1" width="5.42578125" style="2" customWidth="1"/>
    <col min="2" max="15" width="4.42578125" style="2" customWidth="1"/>
    <col min="16" max="16" width="5.7109375" style="2" customWidth="1"/>
    <col min="17" max="40" width="4.42578125" style="2" customWidth="1"/>
    <col min="41" max="41" width="5.140625" style="2" customWidth="1"/>
    <col min="42" max="45" width="4.42578125" style="2" customWidth="1"/>
    <col min="46" max="46" width="3.5703125" style="2" customWidth="1"/>
    <col min="47" max="47" width="4.140625" style="2" customWidth="1"/>
    <col min="48" max="48" width="4.28515625" style="2" customWidth="1"/>
    <col min="49" max="49" width="3.7109375" style="2" customWidth="1"/>
    <col min="50" max="52" width="4" style="2" customWidth="1"/>
    <col min="53" max="53" width="4.42578125" style="2" customWidth="1"/>
    <col min="54" max="54" width="4.140625" style="2" customWidth="1"/>
    <col min="55" max="16384" width="8.85546875" style="2"/>
  </cols>
  <sheetData>
    <row r="2" spans="1:54" ht="44.45" customHeight="1">
      <c r="A2" s="29"/>
      <c r="B2" s="29"/>
      <c r="C2" s="400" t="s">
        <v>64</v>
      </c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</row>
    <row r="3" spans="1:54" ht="41.45" customHeight="1" thickBot="1">
      <c r="A3" s="29"/>
      <c r="B3" s="29"/>
      <c r="C3" s="336"/>
      <c r="D3" s="336"/>
      <c r="E3" s="336"/>
      <c r="F3" s="336"/>
      <c r="G3" s="336"/>
      <c r="H3" s="336"/>
      <c r="I3" s="336"/>
      <c r="J3" s="336"/>
      <c r="K3" s="337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</row>
    <row r="4" spans="1:54" ht="19.5" thickBot="1">
      <c r="A4" s="385" t="s">
        <v>97</v>
      </c>
      <c r="B4" s="388" t="s">
        <v>98</v>
      </c>
      <c r="C4" s="388"/>
      <c r="D4" s="388"/>
      <c r="E4" s="388"/>
      <c r="F4" s="374" t="s">
        <v>117</v>
      </c>
      <c r="G4" s="382" t="s">
        <v>43</v>
      </c>
      <c r="H4" s="383"/>
      <c r="I4" s="383"/>
      <c r="J4" s="384"/>
      <c r="K4" s="373" t="s">
        <v>44</v>
      </c>
      <c r="L4" s="373"/>
      <c r="M4" s="373"/>
      <c r="N4" s="373"/>
      <c r="O4" s="374" t="s">
        <v>125</v>
      </c>
      <c r="P4" s="373" t="s">
        <v>100</v>
      </c>
      <c r="Q4" s="373"/>
      <c r="R4" s="373"/>
      <c r="S4" s="374" t="s">
        <v>126</v>
      </c>
      <c r="T4" s="373" t="s">
        <v>48</v>
      </c>
      <c r="U4" s="376"/>
      <c r="V4" s="376"/>
      <c r="W4" s="376"/>
      <c r="X4" s="398" t="s">
        <v>131</v>
      </c>
      <c r="Y4" s="395" t="s">
        <v>49</v>
      </c>
      <c r="Z4" s="396"/>
      <c r="AA4" s="397"/>
      <c r="AB4" s="401" t="s">
        <v>135</v>
      </c>
      <c r="AC4" s="395" t="s">
        <v>50</v>
      </c>
      <c r="AD4" s="396"/>
      <c r="AE4" s="397"/>
      <c r="AF4" s="374" t="s">
        <v>136</v>
      </c>
      <c r="AG4" s="378" t="s">
        <v>101</v>
      </c>
      <c r="AH4" s="379"/>
      <c r="AI4" s="379"/>
      <c r="AJ4" s="380"/>
      <c r="AK4" s="373" t="s">
        <v>51</v>
      </c>
      <c r="AL4" s="373"/>
      <c r="AM4" s="373"/>
      <c r="AN4" s="373"/>
      <c r="AO4" s="374" t="s">
        <v>142</v>
      </c>
      <c r="AP4" s="373" t="s">
        <v>143</v>
      </c>
      <c r="AQ4" s="376"/>
      <c r="AR4" s="376"/>
      <c r="AS4" s="374" t="s">
        <v>141</v>
      </c>
      <c r="AT4" s="389" t="s">
        <v>174</v>
      </c>
      <c r="AU4" s="390"/>
      <c r="AV4" s="390"/>
      <c r="AW4" s="391"/>
      <c r="AX4" s="338"/>
      <c r="AY4" s="392" t="s">
        <v>175</v>
      </c>
      <c r="AZ4" s="393"/>
      <c r="BA4" s="393"/>
      <c r="BB4" s="394"/>
    </row>
    <row r="5" spans="1:54" ht="61.15" customHeight="1">
      <c r="A5" s="386"/>
      <c r="B5" s="339" t="s">
        <v>113</v>
      </c>
      <c r="C5" s="339" t="s">
        <v>114</v>
      </c>
      <c r="D5" s="339" t="s">
        <v>115</v>
      </c>
      <c r="E5" s="339" t="s">
        <v>116</v>
      </c>
      <c r="F5" s="375"/>
      <c r="G5" s="339" t="s">
        <v>118</v>
      </c>
      <c r="H5" s="339" t="s">
        <v>119</v>
      </c>
      <c r="I5" s="339" t="s">
        <v>120</v>
      </c>
      <c r="J5" s="339" t="s">
        <v>121</v>
      </c>
      <c r="K5" s="339" t="s">
        <v>99</v>
      </c>
      <c r="L5" s="339" t="s">
        <v>122</v>
      </c>
      <c r="M5" s="339" t="s">
        <v>123</v>
      </c>
      <c r="N5" s="339" t="s">
        <v>124</v>
      </c>
      <c r="O5" s="375"/>
      <c r="P5" s="339" t="s">
        <v>114</v>
      </c>
      <c r="Q5" s="339" t="s">
        <v>115</v>
      </c>
      <c r="R5" s="339" t="s">
        <v>116</v>
      </c>
      <c r="S5" s="375"/>
      <c r="T5" s="339" t="s">
        <v>127</v>
      </c>
      <c r="U5" s="339" t="s">
        <v>128</v>
      </c>
      <c r="V5" s="339" t="s">
        <v>129</v>
      </c>
      <c r="W5" s="339" t="s">
        <v>130</v>
      </c>
      <c r="X5" s="399"/>
      <c r="Y5" s="339" t="s">
        <v>132</v>
      </c>
      <c r="Z5" s="339" t="s">
        <v>133</v>
      </c>
      <c r="AA5" s="339" t="s">
        <v>134</v>
      </c>
      <c r="AB5" s="399"/>
      <c r="AC5" s="339" t="s">
        <v>132</v>
      </c>
      <c r="AD5" s="339" t="s">
        <v>133</v>
      </c>
      <c r="AE5" s="339" t="s">
        <v>134</v>
      </c>
      <c r="AF5" s="377"/>
      <c r="AG5" s="339" t="s">
        <v>118</v>
      </c>
      <c r="AH5" s="339" t="s">
        <v>119</v>
      </c>
      <c r="AI5" s="339" t="s">
        <v>120</v>
      </c>
      <c r="AJ5" s="340" t="s">
        <v>121</v>
      </c>
      <c r="AK5" s="339" t="s">
        <v>137</v>
      </c>
      <c r="AL5" s="339" t="s">
        <v>138</v>
      </c>
      <c r="AM5" s="339" t="s">
        <v>139</v>
      </c>
      <c r="AN5" s="339" t="s">
        <v>140</v>
      </c>
      <c r="AO5" s="375"/>
      <c r="AP5" s="339" t="s">
        <v>114</v>
      </c>
      <c r="AQ5" s="339" t="s">
        <v>115</v>
      </c>
      <c r="AR5" s="339" t="s">
        <v>116</v>
      </c>
      <c r="AS5" s="377"/>
      <c r="AT5" s="338"/>
      <c r="AU5" s="338"/>
      <c r="AV5" s="338"/>
      <c r="AW5" s="338"/>
      <c r="AX5" s="338"/>
      <c r="AY5" s="338"/>
      <c r="AZ5" s="338"/>
      <c r="BA5" s="338"/>
      <c r="BB5" s="338"/>
    </row>
    <row r="6" spans="1:54" ht="34.15" customHeight="1">
      <c r="A6" s="387"/>
      <c r="B6" s="341">
        <v>1</v>
      </c>
      <c r="C6" s="341">
        <v>2</v>
      </c>
      <c r="D6" s="341">
        <v>3</v>
      </c>
      <c r="E6" s="341">
        <v>4</v>
      </c>
      <c r="F6" s="341">
        <v>5</v>
      </c>
      <c r="G6" s="341">
        <v>6</v>
      </c>
      <c r="H6" s="341">
        <v>7</v>
      </c>
      <c r="I6" s="341">
        <v>8</v>
      </c>
      <c r="J6" s="341">
        <v>9</v>
      </c>
      <c r="K6" s="341">
        <v>10</v>
      </c>
      <c r="L6" s="341">
        <v>11</v>
      </c>
      <c r="M6" s="341">
        <v>12</v>
      </c>
      <c r="N6" s="341">
        <v>13</v>
      </c>
      <c r="O6" s="341">
        <v>14</v>
      </c>
      <c r="P6" s="341">
        <v>15</v>
      </c>
      <c r="Q6" s="341">
        <v>16</v>
      </c>
      <c r="R6" s="341">
        <v>17</v>
      </c>
      <c r="S6" s="341">
        <v>18</v>
      </c>
      <c r="T6" s="341">
        <v>19</v>
      </c>
      <c r="U6" s="341">
        <v>20</v>
      </c>
      <c r="V6" s="341">
        <v>21</v>
      </c>
      <c r="W6" s="341">
        <v>22</v>
      </c>
      <c r="X6" s="341">
        <v>23</v>
      </c>
      <c r="Y6" s="341">
        <v>24</v>
      </c>
      <c r="Z6" s="341">
        <v>25</v>
      </c>
      <c r="AA6" s="341">
        <v>26</v>
      </c>
      <c r="AB6" s="341">
        <v>27</v>
      </c>
      <c r="AC6" s="341">
        <v>28</v>
      </c>
      <c r="AD6" s="341">
        <v>29</v>
      </c>
      <c r="AE6" s="341">
        <v>30</v>
      </c>
      <c r="AF6" s="341">
        <v>31</v>
      </c>
      <c r="AG6" s="341">
        <v>32</v>
      </c>
      <c r="AH6" s="341">
        <v>33</v>
      </c>
      <c r="AI6" s="341">
        <v>34</v>
      </c>
      <c r="AJ6" s="341">
        <v>35</v>
      </c>
      <c r="AK6" s="341">
        <v>36</v>
      </c>
      <c r="AL6" s="341">
        <v>37</v>
      </c>
      <c r="AM6" s="341">
        <v>38</v>
      </c>
      <c r="AN6" s="341">
        <v>39</v>
      </c>
      <c r="AO6" s="341">
        <v>40</v>
      </c>
      <c r="AP6" s="341">
        <v>41</v>
      </c>
      <c r="AQ6" s="341">
        <v>42</v>
      </c>
      <c r="AR6" s="341">
        <v>43</v>
      </c>
      <c r="AS6" s="341">
        <v>44</v>
      </c>
      <c r="AT6" s="342">
        <v>45</v>
      </c>
      <c r="AU6" s="342">
        <v>46</v>
      </c>
      <c r="AV6" s="342">
        <v>47</v>
      </c>
      <c r="AW6" s="342">
        <v>48</v>
      </c>
      <c r="AX6" s="342">
        <v>49</v>
      </c>
      <c r="AY6" s="343">
        <v>50</v>
      </c>
      <c r="AZ6" s="343">
        <v>51</v>
      </c>
      <c r="BA6" s="343">
        <v>52</v>
      </c>
      <c r="BB6" s="343">
        <v>53</v>
      </c>
    </row>
    <row r="7" spans="1:54" ht="40.5">
      <c r="A7" s="344" t="s">
        <v>86</v>
      </c>
      <c r="B7" s="345" t="s">
        <v>45</v>
      </c>
      <c r="C7" s="345" t="s">
        <v>45</v>
      </c>
      <c r="D7" s="345" t="s">
        <v>45</v>
      </c>
      <c r="E7" s="345" t="s">
        <v>45</v>
      </c>
      <c r="F7" s="345" t="s">
        <v>45</v>
      </c>
      <c r="G7" s="345" t="s">
        <v>45</v>
      </c>
      <c r="H7" s="345" t="s">
        <v>45</v>
      </c>
      <c r="I7" s="345" t="s">
        <v>45</v>
      </c>
      <c r="J7" s="345" t="s">
        <v>45</v>
      </c>
      <c r="K7" s="345" t="s">
        <v>45</v>
      </c>
      <c r="L7" s="345" t="s">
        <v>45</v>
      </c>
      <c r="M7" s="345" t="s">
        <v>45</v>
      </c>
      <c r="N7" s="345" t="s">
        <v>45</v>
      </c>
      <c r="O7" s="345" t="s">
        <v>45</v>
      </c>
      <c r="P7" s="345" t="s">
        <v>45</v>
      </c>
      <c r="Q7" s="345" t="s">
        <v>45</v>
      </c>
      <c r="R7" s="345" t="s">
        <v>173</v>
      </c>
      <c r="S7" s="346" t="s">
        <v>65</v>
      </c>
      <c r="T7" s="346" t="s">
        <v>65</v>
      </c>
      <c r="U7" s="345" t="s">
        <v>45</v>
      </c>
      <c r="V7" s="345" t="s">
        <v>45</v>
      </c>
      <c r="W7" s="345" t="s">
        <v>45</v>
      </c>
      <c r="X7" s="345" t="s">
        <v>45</v>
      </c>
      <c r="Y7" s="345" t="s">
        <v>45</v>
      </c>
      <c r="Z7" s="345" t="s">
        <v>45</v>
      </c>
      <c r="AA7" s="345" t="s">
        <v>45</v>
      </c>
      <c r="AB7" s="345" t="s">
        <v>45</v>
      </c>
      <c r="AC7" s="345" t="s">
        <v>45</v>
      </c>
      <c r="AD7" s="345" t="s">
        <v>45</v>
      </c>
      <c r="AE7" s="345" t="s">
        <v>45</v>
      </c>
      <c r="AF7" s="345" t="s">
        <v>45</v>
      </c>
      <c r="AG7" s="345" t="s">
        <v>45</v>
      </c>
      <c r="AH7" s="345" t="s">
        <v>45</v>
      </c>
      <c r="AI7" s="345" t="s">
        <v>45</v>
      </c>
      <c r="AJ7" s="345" t="s">
        <v>45</v>
      </c>
      <c r="AK7" s="345" t="s">
        <v>45</v>
      </c>
      <c r="AL7" s="345" t="s">
        <v>45</v>
      </c>
      <c r="AM7" s="345" t="s">
        <v>176</v>
      </c>
      <c r="AN7" s="345" t="s">
        <v>89</v>
      </c>
      <c r="AO7" s="345" t="s">
        <v>90</v>
      </c>
      <c r="AP7" s="345" t="s">
        <v>90</v>
      </c>
      <c r="AQ7" s="345" t="s">
        <v>90</v>
      </c>
      <c r="AR7" s="345" t="s">
        <v>90</v>
      </c>
      <c r="AS7" s="346" t="s">
        <v>65</v>
      </c>
      <c r="AT7" s="346" t="s">
        <v>65</v>
      </c>
      <c r="AU7" s="346" t="s">
        <v>65</v>
      </c>
      <c r="AV7" s="346" t="s">
        <v>65</v>
      </c>
      <c r="AW7" s="346" t="s">
        <v>65</v>
      </c>
      <c r="AX7" s="346" t="s">
        <v>65</v>
      </c>
      <c r="AY7" s="346" t="s">
        <v>65</v>
      </c>
      <c r="AZ7" s="346" t="s">
        <v>65</v>
      </c>
      <c r="BA7" s="346" t="s">
        <v>65</v>
      </c>
      <c r="BB7" s="346" t="s">
        <v>65</v>
      </c>
    </row>
    <row r="8" spans="1:54" ht="40.5" customHeight="1" thickBot="1">
      <c r="A8" s="341" t="s">
        <v>172</v>
      </c>
      <c r="B8" s="345" t="s">
        <v>45</v>
      </c>
      <c r="C8" s="345" t="s">
        <v>45</v>
      </c>
      <c r="D8" s="345" t="s">
        <v>45</v>
      </c>
      <c r="E8" s="345" t="s">
        <v>45</v>
      </c>
      <c r="F8" s="345" t="s">
        <v>45</v>
      </c>
      <c r="G8" s="345" t="s">
        <v>45</v>
      </c>
      <c r="H8" s="345" t="s">
        <v>45</v>
      </c>
      <c r="I8" s="345" t="s">
        <v>45</v>
      </c>
      <c r="J8" s="345" t="s">
        <v>45</v>
      </c>
      <c r="K8" s="345" t="s">
        <v>45</v>
      </c>
      <c r="L8" s="345" t="s">
        <v>45</v>
      </c>
      <c r="M8" s="345" t="s">
        <v>45</v>
      </c>
      <c r="N8" s="345" t="s">
        <v>45</v>
      </c>
      <c r="O8" s="345" t="s">
        <v>45</v>
      </c>
      <c r="P8" s="345" t="s">
        <v>45</v>
      </c>
      <c r="Q8" s="347" t="s">
        <v>45</v>
      </c>
      <c r="R8" s="345" t="s">
        <v>176</v>
      </c>
      <c r="S8" s="348" t="s">
        <v>65</v>
      </c>
      <c r="T8" s="348" t="s">
        <v>65</v>
      </c>
      <c r="U8" s="345" t="s">
        <v>45</v>
      </c>
      <c r="V8" s="345" t="s">
        <v>45</v>
      </c>
      <c r="W8" s="345" t="s">
        <v>45</v>
      </c>
      <c r="X8" s="345" t="s">
        <v>45</v>
      </c>
      <c r="Y8" s="345" t="s">
        <v>45</v>
      </c>
      <c r="Z8" s="345" t="s">
        <v>45</v>
      </c>
      <c r="AA8" s="345" t="s">
        <v>45</v>
      </c>
      <c r="AB8" s="345" t="s">
        <v>45</v>
      </c>
      <c r="AC8" s="345" t="s">
        <v>45</v>
      </c>
      <c r="AD8" s="345" t="s">
        <v>45</v>
      </c>
      <c r="AE8" s="345" t="s">
        <v>45</v>
      </c>
      <c r="AF8" s="345" t="s">
        <v>45</v>
      </c>
      <c r="AG8" s="345" t="s">
        <v>45</v>
      </c>
      <c r="AH8" s="345" t="s">
        <v>45</v>
      </c>
      <c r="AI8" s="345" t="s">
        <v>176</v>
      </c>
      <c r="AJ8" s="345" t="s">
        <v>177</v>
      </c>
      <c r="AK8" s="345" t="s">
        <v>89</v>
      </c>
      <c r="AL8" s="345" t="s">
        <v>89</v>
      </c>
      <c r="AM8" s="347" t="s">
        <v>90</v>
      </c>
      <c r="AN8" s="347" t="s">
        <v>90</v>
      </c>
      <c r="AO8" s="347" t="s">
        <v>90</v>
      </c>
      <c r="AP8" s="347" t="s">
        <v>90</v>
      </c>
      <c r="AQ8" s="347" t="s">
        <v>90</v>
      </c>
      <c r="AR8" s="347" t="s">
        <v>90</v>
      </c>
      <c r="AS8" s="346" t="s">
        <v>65</v>
      </c>
      <c r="AT8" s="346" t="s">
        <v>65</v>
      </c>
      <c r="AU8" s="346" t="s">
        <v>65</v>
      </c>
      <c r="AV8" s="346" t="s">
        <v>65</v>
      </c>
      <c r="AW8" s="346" t="s">
        <v>65</v>
      </c>
      <c r="AX8" s="346" t="s">
        <v>65</v>
      </c>
      <c r="AY8" s="346" t="s">
        <v>65</v>
      </c>
      <c r="AZ8" s="346" t="s">
        <v>65</v>
      </c>
      <c r="BA8" s="346" t="s">
        <v>65</v>
      </c>
      <c r="BB8" s="346" t="s">
        <v>65</v>
      </c>
    </row>
    <row r="9" spans="1:54" ht="40.5" customHeight="1" thickBot="1">
      <c r="A9" s="349" t="s">
        <v>87</v>
      </c>
      <c r="B9" s="347" t="s">
        <v>90</v>
      </c>
      <c r="C9" s="347" t="s">
        <v>90</v>
      </c>
      <c r="D9" s="347" t="s">
        <v>90</v>
      </c>
      <c r="E9" s="347" t="s">
        <v>90</v>
      </c>
      <c r="F9" s="347" t="s">
        <v>90</v>
      </c>
      <c r="G9" s="347" t="s">
        <v>90</v>
      </c>
      <c r="H9" s="347" t="s">
        <v>90</v>
      </c>
      <c r="I9" s="347" t="s">
        <v>90</v>
      </c>
      <c r="J9" s="347" t="s">
        <v>90</v>
      </c>
      <c r="K9" s="347" t="s">
        <v>90</v>
      </c>
      <c r="L9" s="347" t="s">
        <v>90</v>
      </c>
      <c r="M9" s="347" t="s">
        <v>45</v>
      </c>
      <c r="N9" s="347" t="s">
        <v>45</v>
      </c>
      <c r="O9" s="347" t="s">
        <v>45</v>
      </c>
      <c r="P9" s="347" t="s">
        <v>45</v>
      </c>
      <c r="Q9" s="347" t="s">
        <v>45</v>
      </c>
      <c r="R9" s="347" t="s">
        <v>45</v>
      </c>
      <c r="S9" s="350" t="s">
        <v>65</v>
      </c>
      <c r="T9" s="350" t="s">
        <v>65</v>
      </c>
      <c r="U9" s="347" t="s">
        <v>45</v>
      </c>
      <c r="V9" s="347" t="s">
        <v>45</v>
      </c>
      <c r="W9" s="347" t="s">
        <v>45</v>
      </c>
      <c r="X9" s="347" t="s">
        <v>45</v>
      </c>
      <c r="Y9" s="347" t="s">
        <v>45</v>
      </c>
      <c r="Z9" s="347" t="s">
        <v>176</v>
      </c>
      <c r="AA9" s="347" t="s">
        <v>177</v>
      </c>
      <c r="AB9" s="347" t="s">
        <v>89</v>
      </c>
      <c r="AC9" s="347" t="s">
        <v>89</v>
      </c>
      <c r="AD9" s="347" t="s">
        <v>90</v>
      </c>
      <c r="AE9" s="347" t="s">
        <v>90</v>
      </c>
      <c r="AF9" s="347" t="s">
        <v>90</v>
      </c>
      <c r="AG9" s="347" t="s">
        <v>90</v>
      </c>
      <c r="AH9" s="347" t="s">
        <v>90</v>
      </c>
      <c r="AI9" s="347" t="s">
        <v>90</v>
      </c>
      <c r="AJ9" s="347" t="s">
        <v>90</v>
      </c>
      <c r="AK9" s="347" t="s">
        <v>90</v>
      </c>
      <c r="AL9" s="347" t="s">
        <v>90</v>
      </c>
      <c r="AM9" s="347" t="s">
        <v>90</v>
      </c>
      <c r="AN9" s="347" t="s">
        <v>90</v>
      </c>
      <c r="AO9" s="347" t="s">
        <v>90</v>
      </c>
      <c r="AP9" s="347" t="s">
        <v>223</v>
      </c>
      <c r="AQ9" s="351" t="s">
        <v>87</v>
      </c>
      <c r="AR9" s="351" t="s">
        <v>87</v>
      </c>
      <c r="AS9" s="352"/>
      <c r="AT9" s="338"/>
      <c r="AU9" s="338"/>
      <c r="AV9" s="338"/>
      <c r="AW9" s="338"/>
      <c r="AX9" s="338"/>
      <c r="AY9" s="338"/>
      <c r="AZ9" s="338"/>
      <c r="BA9" s="338"/>
      <c r="BB9" s="338"/>
    </row>
    <row r="10" spans="1:54" ht="21">
      <c r="A10" s="353"/>
      <c r="B10" s="353"/>
      <c r="C10" s="353"/>
      <c r="D10" s="353"/>
      <c r="E10" s="353"/>
      <c r="F10" s="353"/>
      <c r="G10" s="353"/>
      <c r="H10" s="353"/>
      <c r="I10" s="353"/>
      <c r="J10" s="354"/>
      <c r="K10" s="354"/>
      <c r="L10" s="354"/>
      <c r="M10" s="355" t="s">
        <v>66</v>
      </c>
      <c r="N10" s="355"/>
      <c r="O10" s="355"/>
      <c r="P10" s="355"/>
      <c r="Q10" s="355"/>
      <c r="R10" s="355"/>
      <c r="S10" s="356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29"/>
      <c r="AU10" s="29"/>
      <c r="AV10" s="29"/>
      <c r="AW10" s="29"/>
      <c r="AX10" s="29"/>
      <c r="AY10" s="29"/>
      <c r="AZ10" s="29"/>
      <c r="BA10" s="29"/>
      <c r="BB10" s="29"/>
    </row>
    <row r="11" spans="1:54" ht="21.75" thickBot="1">
      <c r="A11" s="353"/>
      <c r="B11" s="353"/>
      <c r="C11" s="353"/>
      <c r="D11" s="353"/>
      <c r="E11" s="353"/>
      <c r="F11" s="353"/>
      <c r="G11" s="353"/>
      <c r="H11" s="353"/>
      <c r="I11" s="353"/>
      <c r="J11" s="354"/>
      <c r="K11" s="354"/>
      <c r="L11" s="354"/>
      <c r="M11" s="354"/>
      <c r="N11" s="354"/>
      <c r="O11" s="354"/>
      <c r="P11" s="354"/>
      <c r="Q11" s="354"/>
      <c r="R11" s="354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29"/>
      <c r="AU11" s="29"/>
      <c r="AV11" s="29"/>
      <c r="AW11" s="29"/>
      <c r="AX11" s="29"/>
      <c r="AY11" s="29"/>
      <c r="AZ11" s="29"/>
      <c r="BA11" s="29"/>
      <c r="BB11" s="29"/>
    </row>
    <row r="12" spans="1:54" ht="21.75" thickBot="1">
      <c r="A12" s="353"/>
      <c r="B12" s="353"/>
      <c r="C12" s="353"/>
      <c r="D12" s="353"/>
      <c r="E12" s="353"/>
      <c r="F12" s="353"/>
      <c r="G12" s="353"/>
      <c r="H12" s="357" t="s">
        <v>45</v>
      </c>
      <c r="I12" s="353"/>
      <c r="J12" s="371" t="s">
        <v>88</v>
      </c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53"/>
      <c r="AB12" s="353"/>
      <c r="AC12" s="353"/>
      <c r="AD12" s="351" t="s">
        <v>91</v>
      </c>
      <c r="AE12" s="353"/>
      <c r="AF12" s="371" t="s">
        <v>94</v>
      </c>
      <c r="AG12" s="381"/>
      <c r="AH12" s="381"/>
      <c r="AI12" s="381"/>
      <c r="AJ12" s="381"/>
      <c r="AK12" s="381"/>
      <c r="AL12" s="381"/>
      <c r="AM12" s="381"/>
      <c r="AN12" s="381"/>
      <c r="AO12" s="381"/>
      <c r="AP12" s="381"/>
      <c r="AQ12" s="381"/>
      <c r="AR12" s="381"/>
      <c r="AS12" s="381"/>
      <c r="AT12" s="29"/>
      <c r="AU12" s="29"/>
      <c r="AV12" s="29"/>
      <c r="AW12" s="29"/>
      <c r="AX12" s="29"/>
      <c r="AY12" s="29"/>
      <c r="AZ12" s="29"/>
      <c r="BA12" s="29"/>
      <c r="BB12" s="29"/>
    </row>
    <row r="13" spans="1:54" ht="21.75" thickBot="1">
      <c r="A13" s="353"/>
      <c r="B13" s="353"/>
      <c r="C13" s="353"/>
      <c r="D13" s="353"/>
      <c r="E13" s="353"/>
      <c r="F13" s="353"/>
      <c r="G13" s="353"/>
      <c r="H13" s="353"/>
      <c r="I13" s="353"/>
      <c r="J13" s="354"/>
      <c r="K13" s="354"/>
      <c r="L13" s="354"/>
      <c r="M13" s="354"/>
      <c r="N13" s="354"/>
      <c r="O13" s="354"/>
      <c r="P13" s="354"/>
      <c r="Q13" s="354"/>
      <c r="R13" s="354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29"/>
      <c r="AU13" s="29"/>
      <c r="AV13" s="29"/>
      <c r="AW13" s="29"/>
      <c r="AX13" s="29"/>
      <c r="AY13" s="29"/>
      <c r="AZ13" s="29"/>
      <c r="BA13" s="29"/>
      <c r="BB13" s="29"/>
    </row>
    <row r="14" spans="1:54" ht="21.75" thickBot="1">
      <c r="A14" s="353"/>
      <c r="B14" s="353"/>
      <c r="C14" s="353"/>
      <c r="D14" s="353"/>
      <c r="E14" s="353"/>
      <c r="F14" s="353"/>
      <c r="G14" s="353"/>
      <c r="H14" s="351" t="s">
        <v>89</v>
      </c>
      <c r="I14" s="353"/>
      <c r="J14" s="371" t="s">
        <v>95</v>
      </c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53"/>
      <c r="AA14" s="353"/>
      <c r="AB14" s="353"/>
      <c r="AC14" s="353"/>
      <c r="AD14" s="351" t="s">
        <v>87</v>
      </c>
      <c r="AE14" s="353"/>
      <c r="AF14" s="371" t="s">
        <v>93</v>
      </c>
      <c r="AG14" s="381"/>
      <c r="AH14" s="381"/>
      <c r="AI14" s="381"/>
      <c r="AJ14" s="381"/>
      <c r="AK14" s="381"/>
      <c r="AL14" s="381"/>
      <c r="AM14" s="381"/>
      <c r="AN14" s="381"/>
      <c r="AO14" s="381"/>
      <c r="AP14" s="381"/>
      <c r="AQ14" s="381"/>
      <c r="AR14" s="381"/>
      <c r="AS14" s="381"/>
      <c r="AT14" s="29"/>
      <c r="AU14" s="29"/>
      <c r="AV14" s="29"/>
      <c r="AW14" s="29"/>
      <c r="AX14" s="29"/>
      <c r="AY14" s="29"/>
      <c r="AZ14" s="29"/>
      <c r="BA14" s="29"/>
      <c r="BB14" s="29"/>
    </row>
    <row r="15" spans="1:54" ht="21.75" thickBot="1">
      <c r="A15" s="353"/>
      <c r="B15" s="353"/>
      <c r="C15" s="353"/>
      <c r="D15" s="353"/>
      <c r="E15" s="353"/>
      <c r="F15" s="353"/>
      <c r="G15" s="353"/>
      <c r="H15" s="353"/>
      <c r="I15" s="353"/>
      <c r="J15" s="354"/>
      <c r="K15" s="354"/>
      <c r="L15" s="354"/>
      <c r="M15" s="354"/>
      <c r="N15" s="354"/>
      <c r="O15" s="354"/>
      <c r="P15" s="354"/>
      <c r="Q15" s="354"/>
      <c r="R15" s="354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29"/>
      <c r="AU15" s="29"/>
      <c r="AV15" s="29"/>
      <c r="AW15" s="29"/>
      <c r="AX15" s="29"/>
      <c r="AY15" s="29"/>
      <c r="AZ15" s="29"/>
      <c r="BA15" s="29"/>
      <c r="BB15" s="29"/>
    </row>
    <row r="16" spans="1:54" ht="21.75" thickBot="1">
      <c r="A16" s="353"/>
      <c r="B16" s="353"/>
      <c r="C16" s="353"/>
      <c r="D16" s="353"/>
      <c r="E16" s="353"/>
      <c r="F16" s="353"/>
      <c r="G16" s="353"/>
      <c r="H16" s="351" t="s">
        <v>90</v>
      </c>
      <c r="I16" s="353"/>
      <c r="J16" s="371" t="s">
        <v>96</v>
      </c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53"/>
      <c r="AA16" s="353"/>
      <c r="AB16" s="353"/>
      <c r="AC16" s="353"/>
      <c r="AD16" s="351" t="s">
        <v>65</v>
      </c>
      <c r="AE16" s="353"/>
      <c r="AF16" s="371" t="s">
        <v>92</v>
      </c>
      <c r="AG16" s="372"/>
      <c r="AH16" s="372"/>
      <c r="AI16" s="372"/>
      <c r="AJ16" s="372"/>
      <c r="AK16" s="372"/>
      <c r="AL16" s="372"/>
      <c r="AM16" s="372"/>
      <c r="AN16" s="372"/>
      <c r="AO16" s="372"/>
      <c r="AP16" s="372"/>
      <c r="AQ16" s="372"/>
      <c r="AR16" s="372"/>
      <c r="AS16" s="372"/>
      <c r="AT16" s="29"/>
      <c r="AU16" s="29"/>
      <c r="AV16" s="29"/>
      <c r="AW16" s="29"/>
      <c r="AX16" s="29"/>
      <c r="AY16" s="29"/>
      <c r="AZ16" s="29"/>
      <c r="BA16" s="29"/>
      <c r="BB16" s="29"/>
    </row>
    <row r="17" spans="1:54" ht="21">
      <c r="A17" s="353"/>
      <c r="B17" s="353"/>
      <c r="C17" s="353"/>
      <c r="D17" s="353"/>
      <c r="E17" s="353"/>
      <c r="F17" s="353"/>
      <c r="G17" s="353"/>
      <c r="H17" s="353"/>
      <c r="I17" s="353"/>
      <c r="J17" s="354"/>
      <c r="K17" s="354"/>
      <c r="L17" s="354"/>
      <c r="M17" s="354"/>
      <c r="N17" s="354"/>
      <c r="O17" s="354"/>
      <c r="P17" s="354"/>
      <c r="Q17" s="354"/>
      <c r="R17" s="354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29"/>
      <c r="AU17" s="29"/>
      <c r="AV17" s="29"/>
      <c r="AW17" s="29"/>
      <c r="AX17" s="29"/>
      <c r="AY17" s="29"/>
      <c r="AZ17" s="29"/>
      <c r="BA17" s="29"/>
      <c r="BB17" s="29"/>
    </row>
    <row r="18" spans="1:54" ht="18.75">
      <c r="J18" s="16"/>
      <c r="K18" s="16"/>
      <c r="L18" s="16"/>
      <c r="M18" s="16"/>
      <c r="N18" s="16"/>
      <c r="O18" s="16"/>
      <c r="P18" s="16"/>
      <c r="Q18" s="16"/>
      <c r="R18" s="16"/>
    </row>
  </sheetData>
  <mergeCells count="28">
    <mergeCell ref="AT4:AW4"/>
    <mergeCell ref="AY4:BB4"/>
    <mergeCell ref="Y4:AA4"/>
    <mergeCell ref="X4:X5"/>
    <mergeCell ref="C2:S2"/>
    <mergeCell ref="P4:R4"/>
    <mergeCell ref="S4:S5"/>
    <mergeCell ref="AC4:AE4"/>
    <mergeCell ref="AB4:AB5"/>
    <mergeCell ref="A4:A6"/>
    <mergeCell ref="B4:E4"/>
    <mergeCell ref="F4:F5"/>
    <mergeCell ref="K4:N4"/>
    <mergeCell ref="O4:O5"/>
    <mergeCell ref="J16:Y16"/>
    <mergeCell ref="AF16:AS16"/>
    <mergeCell ref="AK4:AN4"/>
    <mergeCell ref="AO4:AO5"/>
    <mergeCell ref="AP4:AR4"/>
    <mergeCell ref="AS4:AS5"/>
    <mergeCell ref="T4:W4"/>
    <mergeCell ref="AF4:AF5"/>
    <mergeCell ref="AG4:AJ4"/>
    <mergeCell ref="J12:Z12"/>
    <mergeCell ref="AF12:AS12"/>
    <mergeCell ref="J14:Y14"/>
    <mergeCell ref="AF14:AS14"/>
    <mergeCell ref="G4:J4"/>
  </mergeCells>
  <pageMargins left="0.52708333333333335" right="0.38194444444444442" top="0.40666666666666668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CC"/>
  </sheetPr>
  <dimension ref="A1:AA55"/>
  <sheetViews>
    <sheetView view="pageLayout" topLeftCell="A37" zoomScale="90" zoomScaleNormal="90" zoomScalePageLayoutView="90" workbookViewId="0">
      <selection activeCell="A48" sqref="A48:Y54"/>
    </sheetView>
  </sheetViews>
  <sheetFormatPr defaultColWidth="9.140625" defaultRowHeight="15"/>
  <cols>
    <col min="1" max="1" width="12.7109375" style="2" customWidth="1"/>
    <col min="2" max="2" width="58" style="2" customWidth="1"/>
    <col min="3" max="3" width="6.5703125" style="2" customWidth="1"/>
    <col min="4" max="4" width="6" style="12" customWidth="1"/>
    <col min="5" max="5" width="6.140625" style="24" customWidth="1"/>
    <col min="6" max="6" width="5.28515625" style="14" customWidth="1"/>
    <col min="7" max="9" width="6.28515625" style="2" customWidth="1"/>
    <col min="10" max="10" width="7.5703125" style="2" customWidth="1"/>
    <col min="11" max="13" width="8.28515625" style="2" customWidth="1"/>
    <col min="14" max="14" width="8.7109375" style="2" customWidth="1"/>
    <col min="15" max="17" width="8.28515625" style="2" customWidth="1"/>
    <col min="18" max="18" width="8.28515625" style="26" customWidth="1"/>
    <col min="19" max="19" width="7.42578125" style="13" customWidth="1"/>
    <col min="20" max="20" width="6.28515625" style="13" customWidth="1"/>
    <col min="21" max="21" width="6.28515625" style="26" customWidth="1"/>
    <col min="22" max="22" width="6.28515625" style="13" customWidth="1"/>
    <col min="23" max="23" width="6.28515625" style="2" customWidth="1"/>
    <col min="24" max="24" width="7.140625" style="1" customWidth="1"/>
    <col min="25" max="25" width="6.28515625" style="2" customWidth="1"/>
    <col min="26" max="26" width="7.28515625" style="2" customWidth="1"/>
    <col min="27" max="16384" width="9.140625" style="2"/>
  </cols>
  <sheetData>
    <row r="1" spans="1:27" ht="18.600000000000001" customHeight="1" thickBot="1">
      <c r="A1" s="402" t="s">
        <v>63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29"/>
    </row>
    <row r="2" spans="1:27" ht="36" customHeight="1" thickBot="1">
      <c r="A2" s="403" t="s">
        <v>0</v>
      </c>
      <c r="B2" s="405" t="s">
        <v>30</v>
      </c>
      <c r="C2" s="407" t="s">
        <v>1</v>
      </c>
      <c r="D2" s="407"/>
      <c r="E2" s="407"/>
      <c r="F2" s="408"/>
      <c r="G2" s="410" t="s">
        <v>2</v>
      </c>
      <c r="H2" s="411"/>
      <c r="I2" s="411"/>
      <c r="J2" s="411"/>
      <c r="K2" s="412"/>
      <c r="L2" s="426" t="s">
        <v>106</v>
      </c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8"/>
      <c r="X2" s="439" t="s">
        <v>103</v>
      </c>
      <c r="Y2" s="440"/>
      <c r="Z2" s="29"/>
      <c r="AA2" s="2" t="s">
        <v>3</v>
      </c>
    </row>
    <row r="3" spans="1:27" ht="30" customHeight="1" thickBot="1">
      <c r="A3" s="404"/>
      <c r="B3" s="406"/>
      <c r="C3" s="409"/>
      <c r="D3" s="409"/>
      <c r="E3" s="409"/>
      <c r="F3" s="409"/>
      <c r="G3" s="413" t="s">
        <v>4</v>
      </c>
      <c r="H3" s="415" t="s">
        <v>69</v>
      </c>
      <c r="I3" s="417" t="s">
        <v>52</v>
      </c>
      <c r="J3" s="419" t="s">
        <v>5</v>
      </c>
      <c r="K3" s="420"/>
      <c r="L3" s="421" t="s">
        <v>6</v>
      </c>
      <c r="M3" s="422"/>
      <c r="N3" s="423"/>
      <c r="O3" s="421" t="s">
        <v>145</v>
      </c>
      <c r="P3" s="422"/>
      <c r="Q3" s="423"/>
      <c r="R3" s="79"/>
      <c r="S3" s="447" t="s">
        <v>163</v>
      </c>
      <c r="T3" s="447"/>
      <c r="U3" s="447"/>
      <c r="V3" s="447"/>
      <c r="W3" s="448"/>
      <c r="X3" s="441"/>
      <c r="Y3" s="442"/>
      <c r="Z3" s="29"/>
    </row>
    <row r="4" spans="1:27" ht="35.25" customHeight="1">
      <c r="A4" s="404"/>
      <c r="B4" s="406"/>
      <c r="C4" s="415" t="s">
        <v>58</v>
      </c>
      <c r="D4" s="449" t="s">
        <v>59</v>
      </c>
      <c r="E4" s="451" t="s">
        <v>60</v>
      </c>
      <c r="F4" s="417" t="s">
        <v>68</v>
      </c>
      <c r="G4" s="414"/>
      <c r="H4" s="416"/>
      <c r="I4" s="418"/>
      <c r="J4" s="413" t="s">
        <v>7</v>
      </c>
      <c r="K4" s="453" t="s">
        <v>10</v>
      </c>
      <c r="L4" s="28" t="s">
        <v>8</v>
      </c>
      <c r="M4" s="76" t="s">
        <v>146</v>
      </c>
      <c r="N4" s="424" t="s">
        <v>144</v>
      </c>
      <c r="O4" s="56" t="s">
        <v>147</v>
      </c>
      <c r="P4" s="76" t="s">
        <v>148</v>
      </c>
      <c r="Q4" s="424" t="s">
        <v>151</v>
      </c>
      <c r="R4" s="429" t="s">
        <v>149</v>
      </c>
      <c r="S4" s="430"/>
      <c r="T4" s="455" t="s">
        <v>150</v>
      </c>
      <c r="U4" s="456"/>
      <c r="V4" s="456"/>
      <c r="W4" s="443" t="s">
        <v>152</v>
      </c>
      <c r="X4" s="437" t="s">
        <v>104</v>
      </c>
      <c r="Y4" s="445" t="s">
        <v>105</v>
      </c>
      <c r="Z4" s="29"/>
    </row>
    <row r="5" spans="1:27" ht="39.75" customHeight="1">
      <c r="A5" s="404"/>
      <c r="B5" s="406"/>
      <c r="C5" s="416"/>
      <c r="D5" s="450"/>
      <c r="E5" s="452"/>
      <c r="F5" s="418"/>
      <c r="G5" s="414"/>
      <c r="H5" s="416"/>
      <c r="I5" s="418"/>
      <c r="J5" s="414"/>
      <c r="K5" s="454"/>
      <c r="L5" s="30" t="s">
        <v>162</v>
      </c>
      <c r="M5" s="77" t="s">
        <v>160</v>
      </c>
      <c r="N5" s="425"/>
      <c r="O5" s="56" t="s">
        <v>162</v>
      </c>
      <c r="P5" s="76" t="s">
        <v>160</v>
      </c>
      <c r="Q5" s="425"/>
      <c r="R5" s="85" t="s">
        <v>166</v>
      </c>
      <c r="S5" s="31" t="s">
        <v>167</v>
      </c>
      <c r="T5" s="32" t="s">
        <v>168</v>
      </c>
      <c r="U5" s="33" t="s">
        <v>169</v>
      </c>
      <c r="V5" s="78" t="s">
        <v>164</v>
      </c>
      <c r="W5" s="444"/>
      <c r="X5" s="438"/>
      <c r="Y5" s="446"/>
      <c r="Z5" s="29"/>
    </row>
    <row r="6" spans="1:27" ht="15.6" customHeight="1" thickBot="1">
      <c r="A6" s="266">
        <v>1</v>
      </c>
      <c r="B6" s="199">
        <v>2</v>
      </c>
      <c r="C6" s="267">
        <v>3</v>
      </c>
      <c r="D6" s="268">
        <v>4</v>
      </c>
      <c r="E6" s="268">
        <v>5</v>
      </c>
      <c r="F6" s="269">
        <v>6</v>
      </c>
      <c r="G6" s="270">
        <v>7</v>
      </c>
      <c r="H6" s="267">
        <v>8</v>
      </c>
      <c r="I6" s="269">
        <v>9</v>
      </c>
      <c r="J6" s="271">
        <v>10</v>
      </c>
      <c r="K6" s="267">
        <v>11</v>
      </c>
      <c r="L6" s="268">
        <v>12</v>
      </c>
      <c r="M6" s="269">
        <v>13</v>
      </c>
      <c r="N6" s="271">
        <v>14</v>
      </c>
      <c r="O6" s="267">
        <v>15</v>
      </c>
      <c r="P6" s="269">
        <v>16</v>
      </c>
      <c r="Q6" s="271">
        <v>17</v>
      </c>
      <c r="R6" s="267">
        <v>18</v>
      </c>
      <c r="S6" s="268">
        <v>19</v>
      </c>
      <c r="T6" s="268">
        <v>20</v>
      </c>
      <c r="U6" s="268">
        <v>21</v>
      </c>
      <c r="V6" s="269">
        <v>22</v>
      </c>
      <c r="W6" s="271">
        <v>23</v>
      </c>
      <c r="X6" s="267">
        <v>24</v>
      </c>
      <c r="Y6" s="199">
        <v>25</v>
      </c>
      <c r="Z6" s="29"/>
    </row>
    <row r="7" spans="1:27" ht="15.6" customHeight="1" thickBot="1">
      <c r="A7" s="272" t="s">
        <v>153</v>
      </c>
      <c r="B7" s="273" t="s">
        <v>154</v>
      </c>
      <c r="C7" s="200">
        <v>3</v>
      </c>
      <c r="D7" s="147">
        <v>10</v>
      </c>
      <c r="E7" s="147">
        <v>3</v>
      </c>
      <c r="F7" s="201"/>
      <c r="G7" s="195">
        <f>I7+J7</f>
        <v>3078</v>
      </c>
      <c r="H7" s="202"/>
      <c r="I7" s="201">
        <f>I8+I9+I10+I11+I12+I13+I14+I15+I16+I17+I18+I19+I20+I21</f>
        <v>1026</v>
      </c>
      <c r="J7" s="195">
        <f>J8+J9+J10+J11+J12+J13+J14+J15+J16+J17+J18+J19+J20+J21</f>
        <v>2052</v>
      </c>
      <c r="K7" s="195">
        <f t="shared" ref="K7:Y7" si="0">K8+K9+K10+K11+K12+K13+K14+K15+K16+K17+K18+K19+K20+K21</f>
        <v>0</v>
      </c>
      <c r="L7" s="195">
        <f t="shared" si="0"/>
        <v>488</v>
      </c>
      <c r="M7" s="195">
        <f t="shared" si="0"/>
        <v>600</v>
      </c>
      <c r="N7" s="195">
        <f t="shared" si="0"/>
        <v>1088</v>
      </c>
      <c r="O7" s="195">
        <f t="shared" si="0"/>
        <v>466</v>
      </c>
      <c r="P7" s="195">
        <f t="shared" si="0"/>
        <v>354</v>
      </c>
      <c r="Q7" s="195">
        <f t="shared" si="0"/>
        <v>820</v>
      </c>
      <c r="R7" s="195">
        <f t="shared" si="0"/>
        <v>0</v>
      </c>
      <c r="S7" s="195">
        <f t="shared" si="0"/>
        <v>60</v>
      </c>
      <c r="T7" s="195">
        <f t="shared" si="0"/>
        <v>84</v>
      </c>
      <c r="U7" s="195">
        <f t="shared" si="0"/>
        <v>0</v>
      </c>
      <c r="V7" s="195">
        <f t="shared" si="0"/>
        <v>0</v>
      </c>
      <c r="W7" s="195">
        <f t="shared" si="0"/>
        <v>144</v>
      </c>
      <c r="X7" s="195">
        <f t="shared" si="0"/>
        <v>0</v>
      </c>
      <c r="Y7" s="195">
        <f t="shared" si="0"/>
        <v>0</v>
      </c>
      <c r="Z7" s="29"/>
    </row>
    <row r="8" spans="1:27" s="25" customFormat="1" ht="15.6" customHeight="1">
      <c r="A8" s="80" t="s">
        <v>192</v>
      </c>
      <c r="B8" s="203" t="s">
        <v>155</v>
      </c>
      <c r="C8" s="204"/>
      <c r="D8" s="205"/>
      <c r="E8" s="206">
        <v>4</v>
      </c>
      <c r="F8" s="274" t="s">
        <v>218</v>
      </c>
      <c r="G8" s="207">
        <f>I8+J8</f>
        <v>201</v>
      </c>
      <c r="H8" s="208"/>
      <c r="I8" s="209">
        <f>J8/2</f>
        <v>67</v>
      </c>
      <c r="J8" s="113">
        <v>134</v>
      </c>
      <c r="K8" s="122"/>
      <c r="L8" s="93" t="s">
        <v>213</v>
      </c>
      <c r="M8" s="112" t="s">
        <v>214</v>
      </c>
      <c r="N8" s="101">
        <f>M8+L8</f>
        <v>82</v>
      </c>
      <c r="O8" s="122">
        <v>32</v>
      </c>
      <c r="P8" s="112" t="s">
        <v>216</v>
      </c>
      <c r="Q8" s="210">
        <f t="shared" ref="Q8:Q21" si="1">P8+O8</f>
        <v>52</v>
      </c>
      <c r="R8" s="211"/>
      <c r="S8" s="212"/>
      <c r="T8" s="212"/>
      <c r="U8" s="213"/>
      <c r="V8" s="214"/>
      <c r="W8" s="164">
        <f>S8+T8</f>
        <v>0</v>
      </c>
      <c r="X8" s="165"/>
      <c r="Y8" s="275"/>
    </row>
    <row r="9" spans="1:27" s="25" customFormat="1" ht="15.6" customHeight="1">
      <c r="A9" s="80" t="s">
        <v>193</v>
      </c>
      <c r="B9" s="81" t="s">
        <v>156</v>
      </c>
      <c r="C9" s="57"/>
      <c r="D9" s="97">
        <v>4</v>
      </c>
      <c r="E9" s="98"/>
      <c r="F9" s="99" t="s">
        <v>218</v>
      </c>
      <c r="G9" s="96">
        <f t="shared" ref="G9:G21" si="2">I9+J9</f>
        <v>231</v>
      </c>
      <c r="H9" s="100"/>
      <c r="I9" s="175">
        <f t="shared" ref="I9:I21" si="3">J9/2</f>
        <v>77</v>
      </c>
      <c r="J9" s="116">
        <v>154</v>
      </c>
      <c r="K9" s="176"/>
      <c r="L9" s="177" t="s">
        <v>213</v>
      </c>
      <c r="M9" s="178" t="s">
        <v>214</v>
      </c>
      <c r="N9" s="101">
        <f>M9+L9</f>
        <v>82</v>
      </c>
      <c r="O9" s="176" t="s">
        <v>213</v>
      </c>
      <c r="P9" s="99" t="s">
        <v>215</v>
      </c>
      <c r="Q9" s="189">
        <f t="shared" si="1"/>
        <v>72</v>
      </c>
      <c r="R9" s="102"/>
      <c r="S9" s="88"/>
      <c r="T9" s="103"/>
      <c r="U9" s="104"/>
      <c r="V9" s="105"/>
      <c r="W9" s="164">
        <f t="shared" ref="W9:W20" si="4">S9+T9</f>
        <v>0</v>
      </c>
      <c r="X9" s="106"/>
      <c r="Y9" s="276"/>
    </row>
    <row r="10" spans="1:27" s="25" customFormat="1" ht="15.6" customHeight="1">
      <c r="A10" s="80" t="s">
        <v>194</v>
      </c>
      <c r="B10" s="81" t="s">
        <v>158</v>
      </c>
      <c r="C10" s="57"/>
      <c r="D10" s="97">
        <v>4</v>
      </c>
      <c r="E10" s="98"/>
      <c r="F10" s="99" t="s">
        <v>218</v>
      </c>
      <c r="G10" s="96">
        <f t="shared" si="2"/>
        <v>204</v>
      </c>
      <c r="H10" s="100"/>
      <c r="I10" s="175">
        <f t="shared" si="3"/>
        <v>68</v>
      </c>
      <c r="J10" s="116">
        <v>136</v>
      </c>
      <c r="K10" s="176"/>
      <c r="L10" s="177" t="s">
        <v>213</v>
      </c>
      <c r="M10" s="178" t="s">
        <v>214</v>
      </c>
      <c r="N10" s="101">
        <f t="shared" ref="N10:N21" si="5">M10+L10</f>
        <v>82</v>
      </c>
      <c r="O10" s="176" t="s">
        <v>213</v>
      </c>
      <c r="P10" s="99" t="s">
        <v>216</v>
      </c>
      <c r="Q10" s="189">
        <f t="shared" si="1"/>
        <v>54</v>
      </c>
      <c r="R10" s="102"/>
      <c r="S10" s="88"/>
      <c r="T10" s="103"/>
      <c r="U10" s="104"/>
      <c r="V10" s="105"/>
      <c r="W10" s="164">
        <f t="shared" si="4"/>
        <v>0</v>
      </c>
      <c r="X10" s="106"/>
      <c r="Y10" s="276"/>
    </row>
    <row r="11" spans="1:27" s="25" customFormat="1" ht="15.6" customHeight="1">
      <c r="A11" s="80" t="s">
        <v>195</v>
      </c>
      <c r="B11" s="82" t="s">
        <v>159</v>
      </c>
      <c r="C11" s="57"/>
      <c r="D11" s="97">
        <v>4</v>
      </c>
      <c r="E11" s="98"/>
      <c r="F11" s="99" t="s">
        <v>218</v>
      </c>
      <c r="G11" s="96">
        <f t="shared" si="2"/>
        <v>204</v>
      </c>
      <c r="H11" s="100"/>
      <c r="I11" s="175">
        <f t="shared" si="3"/>
        <v>68</v>
      </c>
      <c r="J11" s="116">
        <v>136</v>
      </c>
      <c r="K11" s="176"/>
      <c r="L11" s="177" t="s">
        <v>213</v>
      </c>
      <c r="M11" s="178" t="s">
        <v>214</v>
      </c>
      <c r="N11" s="101">
        <f t="shared" si="5"/>
        <v>82</v>
      </c>
      <c r="O11" s="176" t="s">
        <v>213</v>
      </c>
      <c r="P11" s="99" t="s">
        <v>216</v>
      </c>
      <c r="Q11" s="189">
        <f t="shared" si="1"/>
        <v>54</v>
      </c>
      <c r="R11" s="102"/>
      <c r="S11" s="88"/>
      <c r="T11" s="103"/>
      <c r="U11" s="104"/>
      <c r="V11" s="105"/>
      <c r="W11" s="164">
        <f t="shared" si="4"/>
        <v>0</v>
      </c>
      <c r="X11" s="106"/>
      <c r="Y11" s="276"/>
    </row>
    <row r="12" spans="1:27" s="25" customFormat="1" ht="15.6" customHeight="1">
      <c r="A12" s="80" t="s">
        <v>196</v>
      </c>
      <c r="B12" s="83" t="s">
        <v>197</v>
      </c>
      <c r="C12" s="57"/>
      <c r="D12" s="97">
        <v>6</v>
      </c>
      <c r="E12" s="98"/>
      <c r="F12" s="99">
        <v>5</v>
      </c>
      <c r="G12" s="96">
        <f t="shared" si="2"/>
        <v>108</v>
      </c>
      <c r="H12" s="100"/>
      <c r="I12" s="175">
        <f t="shared" si="3"/>
        <v>36</v>
      </c>
      <c r="J12" s="116">
        <v>72</v>
      </c>
      <c r="K12" s="176"/>
      <c r="L12" s="177"/>
      <c r="M12" s="178"/>
      <c r="N12" s="101">
        <f t="shared" si="5"/>
        <v>0</v>
      </c>
      <c r="O12" s="176"/>
      <c r="P12" s="99"/>
      <c r="Q12" s="189">
        <f t="shared" si="1"/>
        <v>0</v>
      </c>
      <c r="R12" s="102"/>
      <c r="S12" s="88">
        <v>30</v>
      </c>
      <c r="T12" s="103">
        <v>42</v>
      </c>
      <c r="U12" s="104"/>
      <c r="V12" s="105"/>
      <c r="W12" s="164">
        <f t="shared" si="4"/>
        <v>72</v>
      </c>
      <c r="X12" s="106"/>
      <c r="Y12" s="276"/>
    </row>
    <row r="13" spans="1:27" s="25" customFormat="1" ht="15.6" customHeight="1">
      <c r="A13" s="80" t="s">
        <v>198</v>
      </c>
      <c r="B13" s="84" t="s">
        <v>157</v>
      </c>
      <c r="C13" s="57"/>
      <c r="D13" s="97">
        <v>4</v>
      </c>
      <c r="E13" s="98"/>
      <c r="F13" s="99" t="s">
        <v>218</v>
      </c>
      <c r="G13" s="96">
        <f t="shared" si="2"/>
        <v>315</v>
      </c>
      <c r="H13" s="100"/>
      <c r="I13" s="175">
        <f t="shared" si="3"/>
        <v>105</v>
      </c>
      <c r="J13" s="116">
        <v>210</v>
      </c>
      <c r="K13" s="176"/>
      <c r="L13" s="177">
        <v>66</v>
      </c>
      <c r="M13" s="178">
        <v>48</v>
      </c>
      <c r="N13" s="210">
        <f t="shared" si="5"/>
        <v>114</v>
      </c>
      <c r="O13" s="176">
        <v>60</v>
      </c>
      <c r="P13" s="99">
        <v>36</v>
      </c>
      <c r="Q13" s="189">
        <f t="shared" si="1"/>
        <v>96</v>
      </c>
      <c r="R13" s="102"/>
      <c r="S13" s="88"/>
      <c r="T13" s="103"/>
      <c r="U13" s="104"/>
      <c r="V13" s="105"/>
      <c r="W13" s="164">
        <f t="shared" si="4"/>
        <v>0</v>
      </c>
      <c r="X13" s="106"/>
      <c r="Y13" s="276"/>
    </row>
    <row r="14" spans="1:27" s="25" customFormat="1" ht="15.6" customHeight="1">
      <c r="A14" s="80" t="s">
        <v>199</v>
      </c>
      <c r="B14" s="215" t="s">
        <v>212</v>
      </c>
      <c r="C14" s="181"/>
      <c r="D14" s="97"/>
      <c r="E14" s="98">
        <v>4</v>
      </c>
      <c r="F14" s="99" t="s">
        <v>218</v>
      </c>
      <c r="G14" s="96">
        <f t="shared" si="2"/>
        <v>525</v>
      </c>
      <c r="H14" s="100"/>
      <c r="I14" s="175">
        <f t="shared" si="3"/>
        <v>175</v>
      </c>
      <c r="J14" s="116">
        <v>350</v>
      </c>
      <c r="K14" s="176"/>
      <c r="L14" s="177">
        <v>96</v>
      </c>
      <c r="M14" s="178">
        <v>76</v>
      </c>
      <c r="N14" s="101">
        <f t="shared" si="5"/>
        <v>172</v>
      </c>
      <c r="O14" s="176">
        <v>102</v>
      </c>
      <c r="P14" s="99">
        <v>76</v>
      </c>
      <c r="Q14" s="189">
        <f t="shared" si="1"/>
        <v>178</v>
      </c>
      <c r="R14" s="102"/>
      <c r="S14" s="88"/>
      <c r="T14" s="103"/>
      <c r="U14" s="104"/>
      <c r="V14" s="105"/>
      <c r="W14" s="164">
        <f t="shared" si="4"/>
        <v>0</v>
      </c>
      <c r="X14" s="106"/>
      <c r="Y14" s="276"/>
    </row>
    <row r="15" spans="1:27" s="25" customFormat="1" ht="15.6" customHeight="1">
      <c r="A15" s="80" t="s">
        <v>200</v>
      </c>
      <c r="B15" s="81" t="s">
        <v>201</v>
      </c>
      <c r="C15" s="57"/>
      <c r="D15" s="97">
        <v>4</v>
      </c>
      <c r="E15" s="98"/>
      <c r="F15" s="99" t="s">
        <v>218</v>
      </c>
      <c r="G15" s="96">
        <f t="shared" si="2"/>
        <v>216</v>
      </c>
      <c r="H15" s="100"/>
      <c r="I15" s="175">
        <f t="shared" si="3"/>
        <v>72</v>
      </c>
      <c r="J15" s="116">
        <v>144</v>
      </c>
      <c r="K15" s="176"/>
      <c r="L15" s="177">
        <v>34</v>
      </c>
      <c r="M15" s="178">
        <v>44</v>
      </c>
      <c r="N15" s="101">
        <f t="shared" si="5"/>
        <v>78</v>
      </c>
      <c r="O15" s="176">
        <v>34</v>
      </c>
      <c r="P15" s="99">
        <v>32</v>
      </c>
      <c r="Q15" s="189">
        <f t="shared" si="1"/>
        <v>66</v>
      </c>
      <c r="R15" s="102"/>
      <c r="S15" s="88"/>
      <c r="T15" s="103"/>
      <c r="U15" s="104"/>
      <c r="V15" s="105"/>
      <c r="W15" s="164">
        <f t="shared" si="4"/>
        <v>0</v>
      </c>
      <c r="X15" s="106"/>
      <c r="Y15" s="276"/>
    </row>
    <row r="16" spans="1:27" s="25" customFormat="1" ht="15.6" customHeight="1">
      <c r="A16" s="80" t="s">
        <v>202</v>
      </c>
      <c r="B16" s="182" t="s">
        <v>11</v>
      </c>
      <c r="C16" s="57" t="s">
        <v>218</v>
      </c>
      <c r="D16" s="97">
        <v>4</v>
      </c>
      <c r="E16" s="98"/>
      <c r="F16" s="99"/>
      <c r="G16" s="96">
        <f t="shared" si="2"/>
        <v>258</v>
      </c>
      <c r="H16" s="100"/>
      <c r="I16" s="175">
        <f t="shared" si="3"/>
        <v>86</v>
      </c>
      <c r="J16" s="116">
        <v>172</v>
      </c>
      <c r="K16" s="176"/>
      <c r="L16" s="177">
        <v>34</v>
      </c>
      <c r="M16" s="178">
        <v>56</v>
      </c>
      <c r="N16" s="101">
        <f t="shared" si="5"/>
        <v>90</v>
      </c>
      <c r="O16" s="176">
        <v>52</v>
      </c>
      <c r="P16" s="99">
        <v>30</v>
      </c>
      <c r="Q16" s="189">
        <f t="shared" si="1"/>
        <v>82</v>
      </c>
      <c r="R16" s="102"/>
      <c r="S16" s="88"/>
      <c r="T16" s="103"/>
      <c r="U16" s="104"/>
      <c r="V16" s="105"/>
      <c r="W16" s="164">
        <f t="shared" si="4"/>
        <v>0</v>
      </c>
      <c r="X16" s="106"/>
      <c r="Y16" s="276"/>
    </row>
    <row r="17" spans="1:26" s="25" customFormat="1" ht="15.6" customHeight="1">
      <c r="A17" s="80" t="s">
        <v>203</v>
      </c>
      <c r="B17" s="81" t="s">
        <v>204</v>
      </c>
      <c r="C17" s="57"/>
      <c r="D17" s="97">
        <v>2</v>
      </c>
      <c r="E17" s="98"/>
      <c r="F17" s="99">
        <v>1</v>
      </c>
      <c r="G17" s="96">
        <f t="shared" si="2"/>
        <v>102</v>
      </c>
      <c r="H17" s="184"/>
      <c r="I17" s="175">
        <f t="shared" si="3"/>
        <v>34</v>
      </c>
      <c r="J17" s="116">
        <v>68</v>
      </c>
      <c r="K17" s="176"/>
      <c r="L17" s="97">
        <v>24</v>
      </c>
      <c r="M17" s="99">
        <v>44</v>
      </c>
      <c r="N17" s="101">
        <f t="shared" si="5"/>
        <v>68</v>
      </c>
      <c r="O17" s="176"/>
      <c r="P17" s="99"/>
      <c r="Q17" s="189">
        <f t="shared" si="1"/>
        <v>0</v>
      </c>
      <c r="R17" s="102"/>
      <c r="S17" s="185"/>
      <c r="T17" s="185"/>
      <c r="U17" s="183"/>
      <c r="V17" s="186"/>
      <c r="W17" s="164">
        <f t="shared" si="4"/>
        <v>0</v>
      </c>
      <c r="X17" s="100"/>
      <c r="Y17" s="187"/>
    </row>
    <row r="18" spans="1:26" s="25" customFormat="1" ht="15.6" customHeight="1">
      <c r="A18" s="80" t="s">
        <v>205</v>
      </c>
      <c r="B18" s="81" t="s">
        <v>211</v>
      </c>
      <c r="C18" s="57"/>
      <c r="D18" s="97"/>
      <c r="E18" s="98">
        <v>4</v>
      </c>
      <c r="F18" s="99" t="s">
        <v>218</v>
      </c>
      <c r="G18" s="96">
        <f t="shared" si="2"/>
        <v>441</v>
      </c>
      <c r="H18" s="100"/>
      <c r="I18" s="175">
        <f t="shared" si="3"/>
        <v>147</v>
      </c>
      <c r="J18" s="116">
        <v>294</v>
      </c>
      <c r="K18" s="176"/>
      <c r="L18" s="177" t="s">
        <v>217</v>
      </c>
      <c r="M18" s="178">
        <v>96</v>
      </c>
      <c r="N18" s="101">
        <f t="shared" si="5"/>
        <v>160</v>
      </c>
      <c r="O18" s="176">
        <v>68</v>
      </c>
      <c r="P18" s="99">
        <v>66</v>
      </c>
      <c r="Q18" s="189">
        <f t="shared" si="1"/>
        <v>134</v>
      </c>
      <c r="R18" s="107"/>
      <c r="S18" s="87"/>
      <c r="T18" s="92"/>
      <c r="U18" s="104"/>
      <c r="V18" s="105"/>
      <c r="W18" s="164">
        <f t="shared" si="4"/>
        <v>0</v>
      </c>
      <c r="X18" s="106"/>
      <c r="Y18" s="276"/>
    </row>
    <row r="19" spans="1:26" s="25" customFormat="1" ht="15.6" customHeight="1">
      <c r="A19" s="80" t="s">
        <v>206</v>
      </c>
      <c r="B19" s="179" t="s">
        <v>207</v>
      </c>
      <c r="C19" s="57"/>
      <c r="D19" s="97">
        <v>2</v>
      </c>
      <c r="E19" s="98"/>
      <c r="F19" s="99">
        <v>1</v>
      </c>
      <c r="G19" s="96">
        <f t="shared" si="2"/>
        <v>117</v>
      </c>
      <c r="H19" s="100"/>
      <c r="I19" s="175">
        <f t="shared" si="3"/>
        <v>39</v>
      </c>
      <c r="J19" s="116">
        <v>78</v>
      </c>
      <c r="K19" s="176"/>
      <c r="L19" s="177">
        <v>34</v>
      </c>
      <c r="M19" s="178">
        <v>44</v>
      </c>
      <c r="N19" s="101">
        <f t="shared" si="5"/>
        <v>78</v>
      </c>
      <c r="O19" s="176"/>
      <c r="P19" s="99"/>
      <c r="Q19" s="189">
        <f t="shared" si="1"/>
        <v>0</v>
      </c>
      <c r="R19" s="107"/>
      <c r="S19" s="87"/>
      <c r="T19" s="103"/>
      <c r="U19" s="104"/>
      <c r="V19" s="105"/>
      <c r="W19" s="164">
        <f t="shared" si="4"/>
        <v>0</v>
      </c>
      <c r="X19" s="106"/>
      <c r="Y19" s="276"/>
    </row>
    <row r="20" spans="1:26" s="25" customFormat="1" ht="15.6" customHeight="1">
      <c r="A20" s="80" t="s">
        <v>208</v>
      </c>
      <c r="B20" s="83" t="s">
        <v>209</v>
      </c>
      <c r="C20" s="57"/>
      <c r="D20" s="97">
        <v>6</v>
      </c>
      <c r="E20" s="98"/>
      <c r="F20" s="99">
        <v>5</v>
      </c>
      <c r="G20" s="96">
        <f t="shared" si="2"/>
        <v>108</v>
      </c>
      <c r="H20" s="100"/>
      <c r="I20" s="175">
        <f t="shared" si="3"/>
        <v>36</v>
      </c>
      <c r="J20" s="116">
        <v>72</v>
      </c>
      <c r="K20" s="176"/>
      <c r="L20" s="177"/>
      <c r="M20" s="178"/>
      <c r="N20" s="101">
        <f t="shared" si="5"/>
        <v>0</v>
      </c>
      <c r="O20" s="176"/>
      <c r="P20" s="99"/>
      <c r="Q20" s="189">
        <f t="shared" si="1"/>
        <v>0</v>
      </c>
      <c r="R20" s="107"/>
      <c r="S20" s="87">
        <v>30</v>
      </c>
      <c r="T20" s="103">
        <v>42</v>
      </c>
      <c r="U20" s="104"/>
      <c r="V20" s="105"/>
      <c r="W20" s="164">
        <f t="shared" si="4"/>
        <v>72</v>
      </c>
      <c r="X20" s="106"/>
      <c r="Y20" s="276"/>
    </row>
    <row r="21" spans="1:26" s="25" customFormat="1" ht="15.6" customHeight="1" thickBot="1">
      <c r="A21" s="190"/>
      <c r="B21" s="179" t="s">
        <v>210</v>
      </c>
      <c r="C21" s="216"/>
      <c r="D21" s="177"/>
      <c r="E21" s="217"/>
      <c r="F21" s="178"/>
      <c r="G21" s="218">
        <f t="shared" si="2"/>
        <v>48</v>
      </c>
      <c r="H21" s="219"/>
      <c r="I21" s="220">
        <f t="shared" si="3"/>
        <v>16</v>
      </c>
      <c r="J21" s="124">
        <v>32</v>
      </c>
      <c r="K21" s="221"/>
      <c r="L21" s="177"/>
      <c r="M21" s="178"/>
      <c r="N21" s="222">
        <f t="shared" si="5"/>
        <v>0</v>
      </c>
      <c r="O21" s="221">
        <v>16</v>
      </c>
      <c r="P21" s="178">
        <v>16</v>
      </c>
      <c r="Q21" s="223">
        <f t="shared" si="1"/>
        <v>32</v>
      </c>
      <c r="R21" s="224"/>
      <c r="S21" s="103"/>
      <c r="T21" s="103"/>
      <c r="U21" s="104"/>
      <c r="V21" s="105"/>
      <c r="W21" s="225"/>
      <c r="X21" s="226"/>
      <c r="Y21" s="277"/>
    </row>
    <row r="22" spans="1:26" ht="15.6" customHeight="1" thickBot="1">
      <c r="A22" s="192" t="s">
        <v>12</v>
      </c>
      <c r="B22" s="193" t="s">
        <v>24</v>
      </c>
      <c r="C22" s="194">
        <v>0</v>
      </c>
      <c r="D22" s="171">
        <v>3</v>
      </c>
      <c r="E22" s="171">
        <v>4</v>
      </c>
      <c r="F22" s="196">
        <v>2</v>
      </c>
      <c r="G22" s="195">
        <f>G23+G24+G25+G26+G28+G29+G30</f>
        <v>387</v>
      </c>
      <c r="H22" s="173"/>
      <c r="I22" s="196">
        <f>I23+I24+I25+I26+I28+I29+I30</f>
        <v>117</v>
      </c>
      <c r="J22" s="195">
        <f>J23+J24+J25+J26+J28+J29+J30</f>
        <v>270</v>
      </c>
      <c r="K22" s="197">
        <f t="shared" ref="K22:Y22" si="6">K23+K24+K25+K26+K28+K29+K30</f>
        <v>0</v>
      </c>
      <c r="L22" s="196">
        <f t="shared" si="6"/>
        <v>106</v>
      </c>
      <c r="M22" s="196">
        <f t="shared" si="6"/>
        <v>32</v>
      </c>
      <c r="N22" s="195">
        <f t="shared" si="6"/>
        <v>138</v>
      </c>
      <c r="O22" s="197">
        <f t="shared" si="6"/>
        <v>64</v>
      </c>
      <c r="P22" s="196">
        <f t="shared" si="6"/>
        <v>36</v>
      </c>
      <c r="Q22" s="195">
        <f t="shared" si="6"/>
        <v>100</v>
      </c>
      <c r="R22" s="197">
        <f t="shared" si="6"/>
        <v>0</v>
      </c>
      <c r="S22" s="196">
        <f t="shared" si="6"/>
        <v>20</v>
      </c>
      <c r="T22" s="196">
        <f t="shared" si="6"/>
        <v>12</v>
      </c>
      <c r="U22" s="196">
        <f t="shared" si="6"/>
        <v>0</v>
      </c>
      <c r="V22" s="196">
        <f t="shared" si="6"/>
        <v>0</v>
      </c>
      <c r="W22" s="195">
        <f t="shared" si="6"/>
        <v>32</v>
      </c>
      <c r="X22" s="197">
        <f t="shared" si="6"/>
        <v>192</v>
      </c>
      <c r="Y22" s="198">
        <f t="shared" si="6"/>
        <v>78</v>
      </c>
      <c r="Z22" s="29"/>
    </row>
    <row r="23" spans="1:26" s="25" customFormat="1" ht="15.6" customHeight="1">
      <c r="A23" s="80" t="s">
        <v>72</v>
      </c>
      <c r="B23" s="67" t="s">
        <v>55</v>
      </c>
      <c r="C23" s="58"/>
      <c r="D23" s="93">
        <v>1</v>
      </c>
      <c r="E23" s="109"/>
      <c r="F23" s="278"/>
      <c r="G23" s="110">
        <f>I23+J23</f>
        <v>48</v>
      </c>
      <c r="H23" s="111"/>
      <c r="I23" s="112">
        <v>16</v>
      </c>
      <c r="J23" s="113">
        <f>N23+Q23+W23</f>
        <v>32</v>
      </c>
      <c r="K23" s="114"/>
      <c r="L23" s="87">
        <v>32</v>
      </c>
      <c r="M23" s="115"/>
      <c r="N23" s="116">
        <f>M23+L23</f>
        <v>32</v>
      </c>
      <c r="O23" s="114"/>
      <c r="P23" s="115"/>
      <c r="Q23" s="116">
        <f>P23+O23</f>
        <v>0</v>
      </c>
      <c r="R23" s="117"/>
      <c r="S23" s="118"/>
      <c r="T23" s="119"/>
      <c r="U23" s="120"/>
      <c r="V23" s="121"/>
      <c r="W23" s="113">
        <f>V23+U23+T23+S23+R23</f>
        <v>0</v>
      </c>
      <c r="X23" s="122">
        <v>32</v>
      </c>
      <c r="Y23" s="123"/>
    </row>
    <row r="24" spans="1:26" s="25" customFormat="1" ht="15.6" customHeight="1">
      <c r="A24" s="191" t="s">
        <v>73</v>
      </c>
      <c r="B24" s="68" t="s">
        <v>31</v>
      </c>
      <c r="C24" s="59"/>
      <c r="D24" s="87"/>
      <c r="E24" s="86">
        <v>2</v>
      </c>
      <c r="F24" s="279"/>
      <c r="G24" s="124">
        <f t="shared" ref="G24:G28" si="7">I24+J24</f>
        <v>48</v>
      </c>
      <c r="H24" s="125"/>
      <c r="I24" s="115">
        <v>16</v>
      </c>
      <c r="J24" s="113">
        <f t="shared" ref="J24:J29" si="8">N24+Q24+W24</f>
        <v>32</v>
      </c>
      <c r="K24" s="114"/>
      <c r="L24" s="87"/>
      <c r="M24" s="115">
        <v>32</v>
      </c>
      <c r="N24" s="116">
        <f t="shared" ref="N24:N30" si="9">M24+L24</f>
        <v>32</v>
      </c>
      <c r="O24" s="114"/>
      <c r="P24" s="115"/>
      <c r="Q24" s="116">
        <f t="shared" ref="Q24:Q29" si="10">P24+O24</f>
        <v>0</v>
      </c>
      <c r="R24" s="126"/>
      <c r="S24" s="127"/>
      <c r="T24" s="88"/>
      <c r="U24" s="128"/>
      <c r="V24" s="108"/>
      <c r="W24" s="113">
        <f t="shared" ref="W24:W30" si="11">V24+U24+T24+S24+R24</f>
        <v>0</v>
      </c>
      <c r="X24" s="114">
        <v>32</v>
      </c>
      <c r="Y24" s="131"/>
    </row>
    <row r="25" spans="1:26" s="25" customFormat="1" ht="14.85" customHeight="1">
      <c r="A25" s="191" t="s">
        <v>74</v>
      </c>
      <c r="B25" s="69" t="s">
        <v>32</v>
      </c>
      <c r="C25" s="60"/>
      <c r="D25" s="129"/>
      <c r="E25" s="130">
        <v>3</v>
      </c>
      <c r="F25" s="279"/>
      <c r="G25" s="124">
        <f t="shared" si="7"/>
        <v>48</v>
      </c>
      <c r="H25" s="125"/>
      <c r="I25" s="115">
        <v>16</v>
      </c>
      <c r="J25" s="113">
        <f t="shared" si="8"/>
        <v>32</v>
      </c>
      <c r="K25" s="114"/>
      <c r="L25" s="87"/>
      <c r="M25" s="115"/>
      <c r="N25" s="116">
        <f t="shared" si="9"/>
        <v>0</v>
      </c>
      <c r="O25" s="114">
        <v>32</v>
      </c>
      <c r="P25" s="115"/>
      <c r="Q25" s="116">
        <f t="shared" si="10"/>
        <v>32</v>
      </c>
      <c r="R25" s="126"/>
      <c r="S25" s="127"/>
      <c r="T25" s="88"/>
      <c r="U25" s="128"/>
      <c r="V25" s="108"/>
      <c r="W25" s="113">
        <f t="shared" si="11"/>
        <v>0</v>
      </c>
      <c r="X25" s="114">
        <v>32</v>
      </c>
      <c r="Y25" s="131"/>
    </row>
    <row r="26" spans="1:26" s="25" customFormat="1" ht="30.6" customHeight="1">
      <c r="A26" s="191" t="s">
        <v>75</v>
      </c>
      <c r="B26" s="69" t="s">
        <v>33</v>
      </c>
      <c r="C26" s="60"/>
      <c r="D26" s="129"/>
      <c r="E26" s="130">
        <v>1</v>
      </c>
      <c r="F26" s="279"/>
      <c r="G26" s="124">
        <f t="shared" si="7"/>
        <v>48</v>
      </c>
      <c r="H26" s="125"/>
      <c r="I26" s="115">
        <v>16</v>
      </c>
      <c r="J26" s="113">
        <f t="shared" si="8"/>
        <v>32</v>
      </c>
      <c r="K26" s="114"/>
      <c r="L26" s="87">
        <v>32</v>
      </c>
      <c r="M26" s="115"/>
      <c r="N26" s="116">
        <f t="shared" si="9"/>
        <v>32</v>
      </c>
      <c r="O26" s="114"/>
      <c r="P26" s="115"/>
      <c r="Q26" s="116">
        <f t="shared" si="10"/>
        <v>0</v>
      </c>
      <c r="R26" s="126"/>
      <c r="S26" s="127"/>
      <c r="T26" s="88"/>
      <c r="U26" s="128"/>
      <c r="V26" s="108"/>
      <c r="W26" s="113">
        <f t="shared" si="11"/>
        <v>0</v>
      </c>
      <c r="X26" s="114">
        <v>32</v>
      </c>
      <c r="Y26" s="131"/>
    </row>
    <row r="27" spans="1:26" ht="15.75" hidden="1">
      <c r="A27" s="191" t="s">
        <v>76</v>
      </c>
      <c r="B27" s="68" t="s">
        <v>28</v>
      </c>
      <c r="C27" s="59"/>
      <c r="D27" s="87"/>
      <c r="E27" s="86"/>
      <c r="F27" s="279"/>
      <c r="G27" s="124">
        <f t="shared" si="7"/>
        <v>0</v>
      </c>
      <c r="H27" s="114"/>
      <c r="I27" s="115"/>
      <c r="J27" s="113">
        <f t="shared" si="8"/>
        <v>0</v>
      </c>
      <c r="K27" s="114"/>
      <c r="L27" s="87"/>
      <c r="M27" s="115"/>
      <c r="N27" s="116">
        <f t="shared" si="9"/>
        <v>0</v>
      </c>
      <c r="O27" s="114"/>
      <c r="P27" s="115"/>
      <c r="Q27" s="116">
        <f t="shared" si="10"/>
        <v>0</v>
      </c>
      <c r="R27" s="126"/>
      <c r="S27" s="127"/>
      <c r="T27" s="88"/>
      <c r="U27" s="128"/>
      <c r="V27" s="108"/>
      <c r="W27" s="113">
        <f t="shared" si="11"/>
        <v>0</v>
      </c>
      <c r="X27" s="114"/>
      <c r="Y27" s="131"/>
      <c r="Z27" s="29"/>
    </row>
    <row r="28" spans="1:26" s="25" customFormat="1" ht="15.75">
      <c r="A28" s="227" t="s">
        <v>76</v>
      </c>
      <c r="B28" s="280" t="s">
        <v>28</v>
      </c>
      <c r="C28" s="61"/>
      <c r="D28" s="92"/>
      <c r="E28" s="132">
        <v>1</v>
      </c>
      <c r="F28" s="281"/>
      <c r="G28" s="124">
        <f t="shared" si="7"/>
        <v>63</v>
      </c>
      <c r="H28" s="125"/>
      <c r="I28" s="133">
        <v>21</v>
      </c>
      <c r="J28" s="113">
        <f t="shared" si="8"/>
        <v>42</v>
      </c>
      <c r="K28" s="114"/>
      <c r="L28" s="87">
        <v>42</v>
      </c>
      <c r="M28" s="115"/>
      <c r="N28" s="116">
        <f t="shared" si="9"/>
        <v>42</v>
      </c>
      <c r="O28" s="114"/>
      <c r="P28" s="115"/>
      <c r="Q28" s="116">
        <f t="shared" si="10"/>
        <v>0</v>
      </c>
      <c r="R28" s="134"/>
      <c r="S28" s="135"/>
      <c r="T28" s="103"/>
      <c r="U28" s="136"/>
      <c r="V28" s="105"/>
      <c r="W28" s="113">
        <f t="shared" si="11"/>
        <v>0</v>
      </c>
      <c r="X28" s="125">
        <v>32</v>
      </c>
      <c r="Y28" s="137">
        <v>10</v>
      </c>
    </row>
    <row r="29" spans="1:26" s="25" customFormat="1" ht="15.75">
      <c r="A29" s="227" t="s">
        <v>77</v>
      </c>
      <c r="B29" s="70" t="s">
        <v>13</v>
      </c>
      <c r="C29" s="61"/>
      <c r="D29" s="92">
        <v>4</v>
      </c>
      <c r="E29" s="132"/>
      <c r="F29" s="281">
        <v>3</v>
      </c>
      <c r="G29" s="124">
        <f>I29+J29</f>
        <v>84</v>
      </c>
      <c r="H29" s="125"/>
      <c r="I29" s="133">
        <v>16</v>
      </c>
      <c r="J29" s="113">
        <f t="shared" si="8"/>
        <v>68</v>
      </c>
      <c r="K29" s="114"/>
      <c r="L29" s="87"/>
      <c r="M29" s="115"/>
      <c r="N29" s="116">
        <f t="shared" si="9"/>
        <v>0</v>
      </c>
      <c r="O29" s="114">
        <v>32</v>
      </c>
      <c r="P29" s="115">
        <v>36</v>
      </c>
      <c r="Q29" s="116">
        <f t="shared" si="10"/>
        <v>68</v>
      </c>
      <c r="R29" s="134"/>
      <c r="S29" s="135"/>
      <c r="T29" s="103"/>
      <c r="U29" s="136"/>
      <c r="V29" s="105"/>
      <c r="W29" s="113">
        <f t="shared" si="11"/>
        <v>0</v>
      </c>
      <c r="X29" s="125">
        <v>32</v>
      </c>
      <c r="Y29" s="137">
        <v>36</v>
      </c>
    </row>
    <row r="30" spans="1:26" s="25" customFormat="1" ht="16.5" thickBot="1">
      <c r="A30" s="227" t="s">
        <v>78</v>
      </c>
      <c r="B30" s="70" t="s">
        <v>102</v>
      </c>
      <c r="C30" s="17"/>
      <c r="D30" s="92"/>
      <c r="E30" s="157">
        <v>6</v>
      </c>
      <c r="F30" s="133">
        <v>5</v>
      </c>
      <c r="G30" s="124">
        <f>I30+J30</f>
        <v>48</v>
      </c>
      <c r="H30" s="125"/>
      <c r="I30" s="133">
        <v>16</v>
      </c>
      <c r="J30" s="110">
        <f>S30+T30+U30+V30</f>
        <v>32</v>
      </c>
      <c r="K30" s="135"/>
      <c r="L30" s="103"/>
      <c r="M30" s="105"/>
      <c r="N30" s="124">
        <f t="shared" si="9"/>
        <v>0</v>
      </c>
      <c r="O30" s="135"/>
      <c r="P30" s="105"/>
      <c r="Q30" s="124"/>
      <c r="R30" s="134"/>
      <c r="S30" s="103">
        <v>20</v>
      </c>
      <c r="T30" s="103">
        <v>12</v>
      </c>
      <c r="U30" s="136"/>
      <c r="V30" s="133"/>
      <c r="W30" s="110">
        <f t="shared" si="11"/>
        <v>32</v>
      </c>
      <c r="X30" s="125"/>
      <c r="Y30" s="137">
        <v>32</v>
      </c>
    </row>
    <row r="31" spans="1:26" s="25" customFormat="1" ht="16.5" thickBot="1">
      <c r="A31" s="192" t="s">
        <v>14</v>
      </c>
      <c r="B31" s="193" t="s">
        <v>15</v>
      </c>
      <c r="C31" s="194">
        <v>4</v>
      </c>
      <c r="D31" s="171">
        <v>3</v>
      </c>
      <c r="E31" s="171">
        <v>3</v>
      </c>
      <c r="F31" s="196">
        <v>1</v>
      </c>
      <c r="G31" s="195">
        <f>G32+G44</f>
        <v>693</v>
      </c>
      <c r="H31" s="173"/>
      <c r="I31" s="196"/>
      <c r="J31" s="195">
        <f>J32+J44</f>
        <v>1854</v>
      </c>
      <c r="K31" s="173">
        <f>K32+K44</f>
        <v>22</v>
      </c>
      <c r="L31" s="171">
        <f t="shared" ref="L31:Y31" si="12">L32+L44</f>
        <v>0</v>
      </c>
      <c r="M31" s="196">
        <f t="shared" si="12"/>
        <v>220</v>
      </c>
      <c r="N31" s="195">
        <f t="shared" si="12"/>
        <v>220</v>
      </c>
      <c r="O31" s="173">
        <f t="shared" si="12"/>
        <v>70</v>
      </c>
      <c r="P31" s="196">
        <f t="shared" si="12"/>
        <v>408</v>
      </c>
      <c r="Q31" s="195">
        <f t="shared" si="12"/>
        <v>478</v>
      </c>
      <c r="R31" s="173">
        <f t="shared" si="12"/>
        <v>420</v>
      </c>
      <c r="S31" s="171">
        <f t="shared" si="12"/>
        <v>112</v>
      </c>
      <c r="T31" s="171">
        <f t="shared" si="12"/>
        <v>180</v>
      </c>
      <c r="U31" s="171">
        <f t="shared" si="12"/>
        <v>444</v>
      </c>
      <c r="V31" s="196">
        <f t="shared" si="12"/>
        <v>0</v>
      </c>
      <c r="W31" s="195">
        <f t="shared" si="12"/>
        <v>1156</v>
      </c>
      <c r="X31" s="173">
        <f t="shared" si="12"/>
        <v>1788</v>
      </c>
      <c r="Y31" s="198">
        <f t="shared" si="12"/>
        <v>66</v>
      </c>
    </row>
    <row r="32" spans="1:26" s="25" customFormat="1" ht="16.5" thickBot="1">
      <c r="A32" s="228" t="s">
        <v>16</v>
      </c>
      <c r="B32" s="71" t="s">
        <v>17</v>
      </c>
      <c r="C32" s="21">
        <v>3</v>
      </c>
      <c r="D32" s="139">
        <v>2</v>
      </c>
      <c r="E32" s="140">
        <v>3</v>
      </c>
      <c r="F32" s="143">
        <v>1</v>
      </c>
      <c r="G32" s="141">
        <f>G33+G37+G41</f>
        <v>613</v>
      </c>
      <c r="H32" s="142"/>
      <c r="I32" s="143"/>
      <c r="J32" s="90">
        <f>J33+J37+J41</f>
        <v>1814</v>
      </c>
      <c r="K32" s="144">
        <f t="shared" ref="K32:R32" si="13">K33+K37+K41</f>
        <v>22</v>
      </c>
      <c r="L32" s="90">
        <f t="shared" si="13"/>
        <v>0</v>
      </c>
      <c r="M32" s="145">
        <f t="shared" si="13"/>
        <v>220</v>
      </c>
      <c r="N32" s="90">
        <f t="shared" si="13"/>
        <v>220</v>
      </c>
      <c r="O32" s="144">
        <f t="shared" si="13"/>
        <v>70</v>
      </c>
      <c r="P32" s="145">
        <f t="shared" si="13"/>
        <v>408</v>
      </c>
      <c r="Q32" s="90">
        <f t="shared" si="13"/>
        <v>478</v>
      </c>
      <c r="R32" s="144">
        <f t="shared" si="13"/>
        <v>420</v>
      </c>
      <c r="S32" s="90">
        <f>S33+S37+S41</f>
        <v>96</v>
      </c>
      <c r="T32" s="90">
        <f t="shared" ref="T32" si="14">T33+T37+T41</f>
        <v>156</v>
      </c>
      <c r="U32" s="141">
        <f t="shared" ref="U32" si="15">U33+U37+U41</f>
        <v>444</v>
      </c>
      <c r="V32" s="145">
        <f t="shared" ref="V32" si="16">V33+V37+V41</f>
        <v>0</v>
      </c>
      <c r="W32" s="90">
        <f t="shared" ref="W32" si="17">W33+W37+W41</f>
        <v>1116</v>
      </c>
      <c r="X32" s="144">
        <f t="shared" ref="X32" si="18">X33+X37+X41</f>
        <v>1748</v>
      </c>
      <c r="Y32" s="90">
        <f t="shared" ref="Y32" si="19">Y33+Y37+Y41</f>
        <v>66</v>
      </c>
    </row>
    <row r="33" spans="1:26" s="25" customFormat="1" ht="66.75" customHeight="1" thickBot="1">
      <c r="A33" s="229" t="s">
        <v>18</v>
      </c>
      <c r="B33" s="334" t="s">
        <v>107</v>
      </c>
      <c r="C33" s="62" t="s">
        <v>171</v>
      </c>
      <c r="D33" s="146" t="s">
        <v>171</v>
      </c>
      <c r="E33" s="147" t="s">
        <v>70</v>
      </c>
      <c r="F33" s="282" t="s">
        <v>189</v>
      </c>
      <c r="G33" s="148">
        <f>G34</f>
        <v>262</v>
      </c>
      <c r="H33" s="149"/>
      <c r="I33" s="150"/>
      <c r="J33" s="94">
        <f>J34+J35+J36</f>
        <v>824</v>
      </c>
      <c r="K33" s="151">
        <f t="shared" ref="K33:Y33" si="20">K34+K35+K36</f>
        <v>0</v>
      </c>
      <c r="L33" s="91">
        <f t="shared" si="20"/>
        <v>0</v>
      </c>
      <c r="M33" s="91">
        <f t="shared" si="20"/>
        <v>0</v>
      </c>
      <c r="N33" s="94">
        <f t="shared" si="20"/>
        <v>0</v>
      </c>
      <c r="O33" s="151">
        <f t="shared" si="20"/>
        <v>46</v>
      </c>
      <c r="P33" s="91">
        <f t="shared" si="20"/>
        <v>272</v>
      </c>
      <c r="Q33" s="94">
        <f t="shared" si="20"/>
        <v>318</v>
      </c>
      <c r="R33" s="151">
        <f t="shared" si="20"/>
        <v>180</v>
      </c>
      <c r="S33" s="91">
        <f t="shared" si="20"/>
        <v>32</v>
      </c>
      <c r="T33" s="91">
        <f t="shared" si="20"/>
        <v>114</v>
      </c>
      <c r="U33" s="152">
        <f t="shared" si="20"/>
        <v>180</v>
      </c>
      <c r="V33" s="91">
        <f t="shared" si="20"/>
        <v>0</v>
      </c>
      <c r="W33" s="94">
        <f t="shared" si="20"/>
        <v>506</v>
      </c>
      <c r="X33" s="151">
        <f t="shared" si="20"/>
        <v>758</v>
      </c>
      <c r="Y33" s="94">
        <f t="shared" si="20"/>
        <v>66</v>
      </c>
    </row>
    <row r="34" spans="1:26" s="25" customFormat="1" ht="64.5" customHeight="1">
      <c r="A34" s="80" t="s">
        <v>85</v>
      </c>
      <c r="B34" s="333" t="s">
        <v>108</v>
      </c>
      <c r="C34" s="63"/>
      <c r="D34" s="153">
        <v>4</v>
      </c>
      <c r="E34" s="154">
        <v>6</v>
      </c>
      <c r="F34" s="283">
        <v>3.5</v>
      </c>
      <c r="G34" s="116">
        <f>H34+I34+J34</f>
        <v>262</v>
      </c>
      <c r="H34" s="111"/>
      <c r="I34" s="112">
        <v>86</v>
      </c>
      <c r="J34" s="113">
        <f>N34+Q34+W34</f>
        <v>176</v>
      </c>
      <c r="K34" s="114"/>
      <c r="L34" s="87"/>
      <c r="M34" s="115"/>
      <c r="N34" s="116">
        <f>M34+L34</f>
        <v>0</v>
      </c>
      <c r="O34" s="114">
        <v>46</v>
      </c>
      <c r="P34" s="115">
        <v>56</v>
      </c>
      <c r="Q34" s="116">
        <f>P34+O34</f>
        <v>102</v>
      </c>
      <c r="R34" s="117"/>
      <c r="S34" s="118">
        <v>32</v>
      </c>
      <c r="T34" s="119">
        <v>42</v>
      </c>
      <c r="U34" s="120"/>
      <c r="V34" s="121"/>
      <c r="W34" s="113">
        <f>V34+U34+T34+S34+R34</f>
        <v>74</v>
      </c>
      <c r="X34" s="122">
        <v>110</v>
      </c>
      <c r="Y34" s="123">
        <v>66</v>
      </c>
    </row>
    <row r="35" spans="1:26" s="25" customFormat="1" ht="15.75">
      <c r="A35" s="227" t="s">
        <v>83</v>
      </c>
      <c r="B35" s="72" t="s">
        <v>54</v>
      </c>
      <c r="C35" s="64"/>
      <c r="D35" s="180" t="s">
        <v>219</v>
      </c>
      <c r="E35" s="155"/>
      <c r="F35" s="281"/>
      <c r="G35" s="116">
        <f t="shared" ref="G35:G44" si="21">H35+I35+J35</f>
        <v>108</v>
      </c>
      <c r="H35" s="125"/>
      <c r="I35" s="133"/>
      <c r="J35" s="116">
        <f>N35+Q35+W35</f>
        <v>108</v>
      </c>
      <c r="K35" s="114"/>
      <c r="L35" s="87"/>
      <c r="M35" s="115"/>
      <c r="N35" s="116">
        <f t="shared" ref="N35:N36" si="22">M35+L35</f>
        <v>0</v>
      </c>
      <c r="O35" s="114"/>
      <c r="P35" s="115">
        <v>36</v>
      </c>
      <c r="Q35" s="116">
        <f t="shared" ref="Q35:Q36" si="23">P35+O35</f>
        <v>36</v>
      </c>
      <c r="R35" s="134"/>
      <c r="S35" s="135"/>
      <c r="T35" s="92">
        <v>72</v>
      </c>
      <c r="U35" s="136"/>
      <c r="V35" s="105"/>
      <c r="W35" s="113">
        <f t="shared" ref="W35" si="24">V35+U35+T35+S35+R35</f>
        <v>72</v>
      </c>
      <c r="X35" s="125">
        <v>108</v>
      </c>
      <c r="Y35" s="131"/>
    </row>
    <row r="36" spans="1:26" s="25" customFormat="1" ht="16.5" thickBot="1">
      <c r="A36" s="227" t="s">
        <v>84</v>
      </c>
      <c r="B36" s="70" t="s">
        <v>34</v>
      </c>
      <c r="C36" s="17" t="s">
        <v>187</v>
      </c>
      <c r="D36" s="156"/>
      <c r="E36" s="157"/>
      <c r="F36" s="281"/>
      <c r="G36" s="124">
        <f t="shared" si="21"/>
        <v>540</v>
      </c>
      <c r="H36" s="125"/>
      <c r="I36" s="133"/>
      <c r="J36" s="124">
        <f>N36+Q36+W36</f>
        <v>540</v>
      </c>
      <c r="K36" s="125"/>
      <c r="L36" s="92"/>
      <c r="M36" s="133"/>
      <c r="N36" s="124">
        <f t="shared" si="22"/>
        <v>0</v>
      </c>
      <c r="O36" s="125"/>
      <c r="P36" s="133">
        <v>180</v>
      </c>
      <c r="Q36" s="124">
        <f t="shared" si="23"/>
        <v>180</v>
      </c>
      <c r="R36" s="134">
        <v>180</v>
      </c>
      <c r="S36" s="135"/>
      <c r="T36" s="103"/>
      <c r="U36" s="136">
        <v>180</v>
      </c>
      <c r="V36" s="105"/>
      <c r="W36" s="110">
        <f>U36+R36</f>
        <v>360</v>
      </c>
      <c r="X36" s="125">
        <f>W36+Q36+N36</f>
        <v>540</v>
      </c>
      <c r="Y36" s="137"/>
    </row>
    <row r="37" spans="1:26" ht="27" customHeight="1">
      <c r="A37" s="237" t="s">
        <v>19</v>
      </c>
      <c r="B37" s="238" t="s">
        <v>110</v>
      </c>
      <c r="C37" s="239">
        <v>4</v>
      </c>
      <c r="D37" s="240">
        <v>2</v>
      </c>
      <c r="E37" s="241">
        <v>1</v>
      </c>
      <c r="F37" s="284" t="s">
        <v>189</v>
      </c>
      <c r="G37" s="242">
        <f>G38</f>
        <v>210</v>
      </c>
      <c r="H37" s="243"/>
      <c r="I37" s="244"/>
      <c r="J37" s="245">
        <f>J38+J39+J40</f>
        <v>788</v>
      </c>
      <c r="K37" s="246">
        <f t="shared" ref="K37:Y37" si="25">K38+K39+K40</f>
        <v>0</v>
      </c>
      <c r="L37" s="245">
        <f t="shared" si="25"/>
        <v>0</v>
      </c>
      <c r="M37" s="247">
        <f t="shared" si="25"/>
        <v>220</v>
      </c>
      <c r="N37" s="245">
        <f t="shared" si="25"/>
        <v>220</v>
      </c>
      <c r="O37" s="246">
        <f t="shared" si="25"/>
        <v>24</v>
      </c>
      <c r="P37" s="247">
        <f t="shared" si="25"/>
        <v>94</v>
      </c>
      <c r="Q37" s="245">
        <f t="shared" si="25"/>
        <v>118</v>
      </c>
      <c r="R37" s="246">
        <f t="shared" si="25"/>
        <v>180</v>
      </c>
      <c r="S37" s="245">
        <f t="shared" si="25"/>
        <v>32</v>
      </c>
      <c r="T37" s="245">
        <f t="shared" si="25"/>
        <v>22</v>
      </c>
      <c r="U37" s="248">
        <f t="shared" si="25"/>
        <v>216</v>
      </c>
      <c r="V37" s="247">
        <f t="shared" si="25"/>
        <v>0</v>
      </c>
      <c r="W37" s="245">
        <f t="shared" si="25"/>
        <v>450</v>
      </c>
      <c r="X37" s="246">
        <f t="shared" si="25"/>
        <v>788</v>
      </c>
      <c r="Y37" s="245">
        <f t="shared" si="25"/>
        <v>0</v>
      </c>
      <c r="Z37" s="29"/>
    </row>
    <row r="38" spans="1:26" s="25" customFormat="1" ht="29.25" customHeight="1">
      <c r="A38" s="249" t="s">
        <v>79</v>
      </c>
      <c r="B38" s="285" t="s">
        <v>109</v>
      </c>
      <c r="C38" s="250"/>
      <c r="D38" s="129"/>
      <c r="E38" s="130">
        <v>6</v>
      </c>
      <c r="F38" s="88" t="s">
        <v>170</v>
      </c>
      <c r="G38" s="232">
        <f t="shared" si="21"/>
        <v>210</v>
      </c>
      <c r="H38" s="87"/>
      <c r="I38" s="87">
        <v>70</v>
      </c>
      <c r="J38" s="232">
        <f>N38+Q38+W38</f>
        <v>140</v>
      </c>
      <c r="K38" s="87"/>
      <c r="L38" s="87"/>
      <c r="M38" s="87">
        <v>40</v>
      </c>
      <c r="N38" s="232">
        <f>M38+L38</f>
        <v>40</v>
      </c>
      <c r="O38" s="87">
        <v>24</v>
      </c>
      <c r="P38" s="87">
        <v>22</v>
      </c>
      <c r="Q38" s="232">
        <f>P38+O38</f>
        <v>46</v>
      </c>
      <c r="R38" s="128"/>
      <c r="S38" s="88">
        <v>32</v>
      </c>
      <c r="T38" s="88">
        <v>22</v>
      </c>
      <c r="U38" s="128"/>
      <c r="V38" s="88"/>
      <c r="W38" s="232">
        <f>V38+U38+T38+S38+R38</f>
        <v>54</v>
      </c>
      <c r="X38" s="87">
        <v>140</v>
      </c>
      <c r="Y38" s="87"/>
    </row>
    <row r="39" spans="1:26" s="25" customFormat="1" ht="15.75">
      <c r="A39" s="249" t="s">
        <v>112</v>
      </c>
      <c r="B39" s="250" t="s">
        <v>111</v>
      </c>
      <c r="C39" s="250"/>
      <c r="D39" s="251">
        <v>2.4</v>
      </c>
      <c r="E39" s="130"/>
      <c r="F39" s="286"/>
      <c r="G39" s="232">
        <v>72</v>
      </c>
      <c r="H39" s="87"/>
      <c r="I39" s="87"/>
      <c r="J39" s="232">
        <f t="shared" ref="J39:J40" si="26">N39+Q39+W39</f>
        <v>72</v>
      </c>
      <c r="K39" s="87"/>
      <c r="L39" s="87"/>
      <c r="M39" s="87">
        <v>36</v>
      </c>
      <c r="N39" s="232">
        <f t="shared" ref="N39:N40" si="27">M39+L39</f>
        <v>36</v>
      </c>
      <c r="O39" s="87"/>
      <c r="P39" s="87">
        <v>36</v>
      </c>
      <c r="Q39" s="232">
        <f t="shared" ref="Q39:Q40" si="28">P39+O39</f>
        <v>36</v>
      </c>
      <c r="R39" s="128"/>
      <c r="S39" s="88"/>
      <c r="T39" s="88"/>
      <c r="U39" s="128"/>
      <c r="V39" s="88"/>
      <c r="W39" s="232">
        <f t="shared" ref="W39" si="29">V39+U39+T39+S39+R39</f>
        <v>0</v>
      </c>
      <c r="X39" s="87">
        <v>72</v>
      </c>
      <c r="Y39" s="87"/>
    </row>
    <row r="40" spans="1:26" s="25" customFormat="1" ht="21.75" customHeight="1">
      <c r="A40" s="249" t="s">
        <v>80</v>
      </c>
      <c r="B40" s="230" t="s">
        <v>35</v>
      </c>
      <c r="C40" s="249" t="s">
        <v>188</v>
      </c>
      <c r="D40" s="188"/>
      <c r="E40" s="89"/>
      <c r="F40" s="286"/>
      <c r="G40" s="232">
        <f t="shared" si="21"/>
        <v>576</v>
      </c>
      <c r="H40" s="87"/>
      <c r="I40" s="87"/>
      <c r="J40" s="232">
        <f t="shared" si="26"/>
        <v>576</v>
      </c>
      <c r="K40" s="87"/>
      <c r="L40" s="87"/>
      <c r="M40" s="87">
        <v>144</v>
      </c>
      <c r="N40" s="232">
        <f t="shared" si="27"/>
        <v>144</v>
      </c>
      <c r="O40" s="87"/>
      <c r="P40" s="87">
        <v>36</v>
      </c>
      <c r="Q40" s="232">
        <f t="shared" si="28"/>
        <v>36</v>
      </c>
      <c r="R40" s="128">
        <v>180</v>
      </c>
      <c r="S40" s="88"/>
      <c r="T40" s="88"/>
      <c r="U40" s="128">
        <v>216</v>
      </c>
      <c r="V40" s="88"/>
      <c r="W40" s="232">
        <f>V40+U40+T40+S40+R40</f>
        <v>396</v>
      </c>
      <c r="X40" s="87">
        <f>W40+Q40+N40</f>
        <v>576</v>
      </c>
      <c r="Y40" s="87"/>
    </row>
    <row r="41" spans="1:26" ht="18" customHeight="1">
      <c r="A41" s="252" t="s">
        <v>27</v>
      </c>
      <c r="B41" s="253" t="s">
        <v>36</v>
      </c>
      <c r="C41" s="254">
        <v>2</v>
      </c>
      <c r="D41" s="255">
        <v>0</v>
      </c>
      <c r="E41" s="256">
        <v>1</v>
      </c>
      <c r="F41" s="287" t="s">
        <v>190</v>
      </c>
      <c r="G41" s="257">
        <f>G42</f>
        <v>141</v>
      </c>
      <c r="H41" s="258"/>
      <c r="I41" s="259">
        <f>I42</f>
        <v>47</v>
      </c>
      <c r="J41" s="260">
        <f>J42+J43</f>
        <v>202</v>
      </c>
      <c r="K41" s="261">
        <f t="shared" ref="K41:Y41" si="30">K42+K43</f>
        <v>22</v>
      </c>
      <c r="L41" s="260">
        <f t="shared" si="30"/>
        <v>0</v>
      </c>
      <c r="M41" s="262">
        <f t="shared" si="30"/>
        <v>0</v>
      </c>
      <c r="N41" s="260">
        <f t="shared" si="30"/>
        <v>0</v>
      </c>
      <c r="O41" s="261">
        <f t="shared" si="30"/>
        <v>0</v>
      </c>
      <c r="P41" s="262">
        <f t="shared" si="30"/>
        <v>42</v>
      </c>
      <c r="Q41" s="262">
        <f t="shared" si="30"/>
        <v>42</v>
      </c>
      <c r="R41" s="263">
        <f t="shared" si="30"/>
        <v>60</v>
      </c>
      <c r="S41" s="261">
        <f t="shared" si="30"/>
        <v>32</v>
      </c>
      <c r="T41" s="260">
        <f t="shared" si="30"/>
        <v>20</v>
      </c>
      <c r="U41" s="264">
        <f t="shared" si="30"/>
        <v>48</v>
      </c>
      <c r="V41" s="262">
        <f t="shared" si="30"/>
        <v>0</v>
      </c>
      <c r="W41" s="260">
        <f t="shared" si="30"/>
        <v>160</v>
      </c>
      <c r="X41" s="261">
        <f t="shared" si="30"/>
        <v>202</v>
      </c>
      <c r="Y41" s="260">
        <f t="shared" si="30"/>
        <v>0</v>
      </c>
      <c r="Z41" s="29"/>
    </row>
    <row r="42" spans="1:26" s="25" customFormat="1" ht="15.75">
      <c r="A42" s="230" t="s">
        <v>81</v>
      </c>
      <c r="B42" s="335" t="s">
        <v>37</v>
      </c>
      <c r="C42" s="265"/>
      <c r="D42" s="97"/>
      <c r="E42" s="98">
        <v>6</v>
      </c>
      <c r="F42" s="288">
        <v>4.5</v>
      </c>
      <c r="G42" s="232">
        <f>H42+I42+J42</f>
        <v>141</v>
      </c>
      <c r="H42" s="87"/>
      <c r="I42" s="87">
        <v>47</v>
      </c>
      <c r="J42" s="232">
        <f>N42+Q42+W42</f>
        <v>94</v>
      </c>
      <c r="K42" s="87">
        <v>22</v>
      </c>
      <c r="L42" s="87"/>
      <c r="M42" s="87"/>
      <c r="N42" s="232"/>
      <c r="O42" s="87"/>
      <c r="P42" s="87">
        <v>42</v>
      </c>
      <c r="Q42" s="232">
        <f>P42+O42</f>
        <v>42</v>
      </c>
      <c r="R42" s="128"/>
      <c r="S42" s="88">
        <v>32</v>
      </c>
      <c r="T42" s="88">
        <v>20</v>
      </c>
      <c r="U42" s="128"/>
      <c r="V42" s="88"/>
      <c r="W42" s="232">
        <f>V42+U42+T42+S42+R42</f>
        <v>52</v>
      </c>
      <c r="X42" s="87">
        <v>94</v>
      </c>
      <c r="Y42" s="87">
        <v>0</v>
      </c>
    </row>
    <row r="43" spans="1:26" s="25" customFormat="1" ht="15.75">
      <c r="A43" s="230" t="s">
        <v>82</v>
      </c>
      <c r="B43" s="230" t="s">
        <v>22</v>
      </c>
      <c r="C43" s="231">
        <v>5.6</v>
      </c>
      <c r="D43" s="188"/>
      <c r="E43" s="89"/>
      <c r="F43" s="286"/>
      <c r="G43" s="232">
        <v>108</v>
      </c>
      <c r="H43" s="87"/>
      <c r="I43" s="87"/>
      <c r="J43" s="232">
        <f>Q43+W43+N43</f>
        <v>108</v>
      </c>
      <c r="K43" s="87"/>
      <c r="L43" s="87"/>
      <c r="M43" s="87"/>
      <c r="N43" s="232"/>
      <c r="O43" s="87"/>
      <c r="P43" s="87"/>
      <c r="Q43" s="232">
        <f t="shared" ref="Q43:Q44" si="31">P43+O43</f>
        <v>0</v>
      </c>
      <c r="R43" s="128">
        <v>60</v>
      </c>
      <c r="S43" s="88"/>
      <c r="T43" s="88"/>
      <c r="U43" s="128">
        <v>48</v>
      </c>
      <c r="V43" s="88"/>
      <c r="W43" s="232">
        <f>V43+U43+T43+S43+R43</f>
        <v>108</v>
      </c>
      <c r="X43" s="87">
        <v>108</v>
      </c>
      <c r="Y43" s="87"/>
    </row>
    <row r="44" spans="1:26" s="25" customFormat="1" ht="15.75">
      <c r="A44" s="233" t="s">
        <v>23</v>
      </c>
      <c r="B44" s="233" t="s">
        <v>11</v>
      </c>
      <c r="C44" s="234">
        <v>5</v>
      </c>
      <c r="D44" s="95">
        <v>6</v>
      </c>
      <c r="E44" s="86"/>
      <c r="F44" s="235"/>
      <c r="G44" s="95">
        <f t="shared" si="21"/>
        <v>80</v>
      </c>
      <c r="H44" s="235"/>
      <c r="I44" s="95">
        <v>40</v>
      </c>
      <c r="J44" s="235">
        <f>Q44+N44+W44</f>
        <v>40</v>
      </c>
      <c r="K44" s="95"/>
      <c r="L44" s="95"/>
      <c r="M44" s="95"/>
      <c r="N44" s="95"/>
      <c r="O44" s="95"/>
      <c r="P44" s="95"/>
      <c r="Q44" s="95">
        <f t="shared" si="31"/>
        <v>0</v>
      </c>
      <c r="R44" s="95"/>
      <c r="S44" s="95">
        <v>16</v>
      </c>
      <c r="T44" s="95">
        <v>24</v>
      </c>
      <c r="U44" s="95"/>
      <c r="V44" s="95"/>
      <c r="W44" s="95">
        <f>V44+U44+T44+S44</f>
        <v>40</v>
      </c>
      <c r="X44" s="95">
        <v>40</v>
      </c>
      <c r="Y44" s="95"/>
    </row>
    <row r="45" spans="1:26" s="25" customFormat="1" ht="15.75">
      <c r="A45" s="73"/>
      <c r="B45" s="74" t="s">
        <v>46</v>
      </c>
      <c r="C45" s="65"/>
      <c r="D45" s="86"/>
      <c r="E45" s="86"/>
      <c r="F45" s="138"/>
      <c r="G45" s="161">
        <f>G7+G22+G31</f>
        <v>4158</v>
      </c>
      <c r="H45" s="162"/>
      <c r="I45" s="163"/>
      <c r="J45" s="161">
        <f>J7+J22+J31</f>
        <v>4176</v>
      </c>
      <c r="K45" s="162">
        <f>K8+K17+K22+K31</f>
        <v>22</v>
      </c>
      <c r="L45" s="86">
        <f t="shared" ref="L45:Y45" si="32">L7+L22+L31</f>
        <v>594</v>
      </c>
      <c r="M45" s="86">
        <f t="shared" si="32"/>
        <v>852</v>
      </c>
      <c r="N45" s="86">
        <f t="shared" si="32"/>
        <v>1446</v>
      </c>
      <c r="O45" s="86">
        <f t="shared" si="32"/>
        <v>600</v>
      </c>
      <c r="P45" s="86">
        <f t="shared" si="32"/>
        <v>798</v>
      </c>
      <c r="Q45" s="86">
        <f t="shared" si="32"/>
        <v>1398</v>
      </c>
      <c r="R45" s="86">
        <f t="shared" si="32"/>
        <v>420</v>
      </c>
      <c r="S45" s="86">
        <f>S7+S22+S31</f>
        <v>192</v>
      </c>
      <c r="T45" s="86">
        <f t="shared" si="32"/>
        <v>276</v>
      </c>
      <c r="U45" s="86">
        <f t="shared" si="32"/>
        <v>444</v>
      </c>
      <c r="V45" s="86">
        <f t="shared" si="32"/>
        <v>0</v>
      </c>
      <c r="W45" s="86">
        <f>W7+W22+W31+W43+W44</f>
        <v>1480</v>
      </c>
      <c r="X45" s="86">
        <f>X7+X22+X31</f>
        <v>1980</v>
      </c>
      <c r="Y45" s="236">
        <f t="shared" si="32"/>
        <v>144</v>
      </c>
    </row>
    <row r="46" spans="1:26" ht="15.75">
      <c r="A46" s="19" t="s">
        <v>25</v>
      </c>
      <c r="B46" s="67" t="s">
        <v>61</v>
      </c>
      <c r="C46" s="58"/>
      <c r="D46" s="93"/>
      <c r="E46" s="109"/>
      <c r="F46" s="121"/>
      <c r="G46" s="164">
        <v>180</v>
      </c>
      <c r="H46" s="165"/>
      <c r="I46" s="112"/>
      <c r="J46" s="289" t="s">
        <v>161</v>
      </c>
      <c r="K46" s="122"/>
      <c r="L46" s="122">
        <v>18</v>
      </c>
      <c r="M46" s="290">
        <v>12</v>
      </c>
      <c r="N46" s="113">
        <f>M46+L46</f>
        <v>30</v>
      </c>
      <c r="O46" s="122">
        <v>12</v>
      </c>
      <c r="P46" s="290">
        <v>66</v>
      </c>
      <c r="Q46" s="113">
        <f>P46+O46</f>
        <v>78</v>
      </c>
      <c r="R46" s="117"/>
      <c r="S46" s="119"/>
      <c r="T46" s="119">
        <v>48</v>
      </c>
      <c r="U46" s="120">
        <v>24</v>
      </c>
      <c r="V46" s="121"/>
      <c r="W46" s="164">
        <f>V46+U46+T46+S46</f>
        <v>72</v>
      </c>
      <c r="X46" s="122"/>
      <c r="Y46" s="166"/>
      <c r="Z46" s="29"/>
    </row>
    <row r="47" spans="1:26" ht="16.5" thickBot="1">
      <c r="A47" s="18" t="s">
        <v>20</v>
      </c>
      <c r="B47" s="75" t="s">
        <v>21</v>
      </c>
      <c r="C47" s="66"/>
      <c r="D47" s="167"/>
      <c r="E47" s="168"/>
      <c r="F47" s="160"/>
      <c r="G47" s="169">
        <v>72</v>
      </c>
      <c r="H47" s="170"/>
      <c r="I47" s="133"/>
      <c r="J47" s="291" t="s">
        <v>165</v>
      </c>
      <c r="K47" s="111"/>
      <c r="L47" s="111"/>
      <c r="M47" s="292"/>
      <c r="N47" s="110"/>
      <c r="O47" s="111"/>
      <c r="P47" s="292"/>
      <c r="Q47" s="110"/>
      <c r="R47" s="293"/>
      <c r="S47" s="167"/>
      <c r="T47" s="167"/>
      <c r="U47" s="159"/>
      <c r="V47" s="158">
        <v>72</v>
      </c>
      <c r="W47" s="110">
        <v>72</v>
      </c>
      <c r="X47" s="111"/>
      <c r="Y47" s="294"/>
      <c r="Z47" s="29"/>
    </row>
    <row r="48" spans="1:26" ht="17.25" customHeight="1" thickBot="1">
      <c r="A48" s="295"/>
      <c r="B48" s="296" t="s">
        <v>71</v>
      </c>
      <c r="C48" s="297">
        <v>12</v>
      </c>
      <c r="D48" s="171">
        <v>20</v>
      </c>
      <c r="E48" s="171">
        <v>12</v>
      </c>
      <c r="F48" s="196">
        <v>1</v>
      </c>
      <c r="G48" s="172">
        <f>G45</f>
        <v>4158</v>
      </c>
      <c r="H48" s="173"/>
      <c r="I48" s="174"/>
      <c r="J48" s="195">
        <f>J45</f>
        <v>4176</v>
      </c>
      <c r="K48" s="298">
        <f>K45+K46+K47</f>
        <v>22</v>
      </c>
      <c r="L48" s="195">
        <f>L47+L46+L45</f>
        <v>612</v>
      </c>
      <c r="M48" s="195">
        <f t="shared" ref="M48:Y48" si="33">M47+M46+M45</f>
        <v>864</v>
      </c>
      <c r="N48" s="195">
        <f t="shared" si="33"/>
        <v>1476</v>
      </c>
      <c r="O48" s="195">
        <f t="shared" si="33"/>
        <v>612</v>
      </c>
      <c r="P48" s="195">
        <f t="shared" si="33"/>
        <v>864</v>
      </c>
      <c r="Q48" s="195">
        <f t="shared" si="33"/>
        <v>1476</v>
      </c>
      <c r="R48" s="195">
        <f t="shared" si="33"/>
        <v>420</v>
      </c>
      <c r="S48" s="195">
        <f>S47+S46+S45</f>
        <v>192</v>
      </c>
      <c r="T48" s="195">
        <f t="shared" si="33"/>
        <v>324</v>
      </c>
      <c r="U48" s="195">
        <f t="shared" si="33"/>
        <v>468</v>
      </c>
      <c r="V48" s="195">
        <f t="shared" si="33"/>
        <v>72</v>
      </c>
      <c r="W48" s="195">
        <f>W47+W46+W45</f>
        <v>1624</v>
      </c>
      <c r="X48" s="195">
        <f t="shared" si="33"/>
        <v>1980</v>
      </c>
      <c r="Y48" s="195">
        <f t="shared" si="33"/>
        <v>144</v>
      </c>
      <c r="Z48" s="29"/>
    </row>
    <row r="49" spans="1:26" ht="15.6" customHeight="1">
      <c r="A49" s="431" t="s">
        <v>221</v>
      </c>
      <c r="B49" s="432"/>
      <c r="C49" s="432"/>
      <c r="D49" s="432"/>
      <c r="E49" s="432"/>
      <c r="F49" s="432"/>
      <c r="G49" s="432"/>
      <c r="H49" s="432"/>
      <c r="I49" s="432"/>
      <c r="J49" s="435" t="s">
        <v>9</v>
      </c>
      <c r="K49" s="299" t="s">
        <v>53</v>
      </c>
      <c r="L49" s="300">
        <f t="shared" ref="L49:Y49" si="34">L7+L22+L34+L38+L42+L44</f>
        <v>594</v>
      </c>
      <c r="M49" s="300">
        <f t="shared" si="34"/>
        <v>672</v>
      </c>
      <c r="N49" s="301">
        <f t="shared" si="34"/>
        <v>1266</v>
      </c>
      <c r="O49" s="300">
        <f t="shared" si="34"/>
        <v>600</v>
      </c>
      <c r="P49" s="300">
        <f t="shared" si="34"/>
        <v>510</v>
      </c>
      <c r="Q49" s="301">
        <f t="shared" si="34"/>
        <v>1110</v>
      </c>
      <c r="R49" s="302">
        <f t="shared" si="34"/>
        <v>0</v>
      </c>
      <c r="S49" s="300">
        <f t="shared" si="34"/>
        <v>192</v>
      </c>
      <c r="T49" s="300">
        <f t="shared" si="34"/>
        <v>204</v>
      </c>
      <c r="U49" s="302">
        <f t="shared" si="34"/>
        <v>0</v>
      </c>
      <c r="V49" s="300">
        <f t="shared" si="34"/>
        <v>0</v>
      </c>
      <c r="W49" s="301">
        <f>W44+W42+W38+W12+W20+W30+W34</f>
        <v>396</v>
      </c>
      <c r="X49" s="300">
        <f t="shared" si="34"/>
        <v>576</v>
      </c>
      <c r="Y49" s="303">
        <f t="shared" si="34"/>
        <v>144</v>
      </c>
      <c r="Z49" s="29"/>
    </row>
    <row r="50" spans="1:26" ht="16.5" customHeight="1">
      <c r="A50" s="431"/>
      <c r="B50" s="432"/>
      <c r="C50" s="432"/>
      <c r="D50" s="432"/>
      <c r="E50" s="432"/>
      <c r="F50" s="432"/>
      <c r="G50" s="432"/>
      <c r="H50" s="432"/>
      <c r="I50" s="432"/>
      <c r="J50" s="435"/>
      <c r="K50" s="304" t="s">
        <v>47</v>
      </c>
      <c r="L50" s="305"/>
      <c r="M50" s="306">
        <v>36</v>
      </c>
      <c r="N50" s="307">
        <f t="shared" ref="N50:N55" si="35">M50+L50</f>
        <v>36</v>
      </c>
      <c r="O50" s="305"/>
      <c r="P50" s="306">
        <v>72</v>
      </c>
      <c r="Q50" s="307">
        <f t="shared" ref="Q50:Q54" si="36">P50+O50</f>
        <v>72</v>
      </c>
      <c r="R50" s="308"/>
      <c r="S50" s="309"/>
      <c r="T50" s="309">
        <v>72</v>
      </c>
      <c r="U50" s="310"/>
      <c r="V50" s="311"/>
      <c r="W50" s="113">
        <f t="shared" ref="W50:W53" si="37">V50+U50+T50+S50+R50</f>
        <v>72</v>
      </c>
      <c r="X50" s="312">
        <f>W50+Q50+N50</f>
        <v>180</v>
      </c>
      <c r="Y50" s="313"/>
      <c r="Z50" s="29"/>
    </row>
    <row r="51" spans="1:26" ht="15" customHeight="1">
      <c r="A51" s="431"/>
      <c r="B51" s="432"/>
      <c r="C51" s="432"/>
      <c r="D51" s="432"/>
      <c r="E51" s="432"/>
      <c r="F51" s="432"/>
      <c r="G51" s="432"/>
      <c r="H51" s="432"/>
      <c r="I51" s="432"/>
      <c r="J51" s="435"/>
      <c r="K51" s="314" t="s">
        <v>26</v>
      </c>
      <c r="L51" s="315"/>
      <c r="M51" s="316">
        <v>144</v>
      </c>
      <c r="N51" s="307">
        <f t="shared" si="35"/>
        <v>144</v>
      </c>
      <c r="O51" s="315"/>
      <c r="P51" s="316">
        <v>216</v>
      </c>
      <c r="Q51" s="307">
        <f t="shared" si="36"/>
        <v>216</v>
      </c>
      <c r="R51" s="317">
        <v>420</v>
      </c>
      <c r="S51" s="309"/>
      <c r="T51" s="309"/>
      <c r="U51" s="310">
        <v>444</v>
      </c>
      <c r="V51" s="311"/>
      <c r="W51" s="113">
        <f t="shared" si="37"/>
        <v>864</v>
      </c>
      <c r="X51" s="312">
        <f t="shared" ref="X51" si="38">W51+Q51+N51</f>
        <v>1224</v>
      </c>
      <c r="Y51" s="313"/>
      <c r="Z51" s="29"/>
    </row>
    <row r="52" spans="1:26" ht="14.25" customHeight="1">
      <c r="A52" s="431"/>
      <c r="B52" s="432"/>
      <c r="C52" s="432"/>
      <c r="D52" s="432"/>
      <c r="E52" s="432"/>
      <c r="F52" s="432"/>
      <c r="G52" s="432"/>
      <c r="H52" s="432"/>
      <c r="I52" s="432"/>
      <c r="J52" s="435"/>
      <c r="K52" s="318" t="s">
        <v>62</v>
      </c>
      <c r="L52" s="319">
        <v>2</v>
      </c>
      <c r="M52" s="320">
        <v>1</v>
      </c>
      <c r="N52" s="307">
        <f t="shared" si="35"/>
        <v>3</v>
      </c>
      <c r="O52" s="319">
        <v>1</v>
      </c>
      <c r="P52" s="320">
        <v>3</v>
      </c>
      <c r="Q52" s="307">
        <f t="shared" si="36"/>
        <v>4</v>
      </c>
      <c r="R52" s="321"/>
      <c r="S52" s="309"/>
      <c r="T52" s="309">
        <v>4</v>
      </c>
      <c r="U52" s="310">
        <v>3</v>
      </c>
      <c r="V52" s="311"/>
      <c r="W52" s="113">
        <f t="shared" si="37"/>
        <v>7</v>
      </c>
      <c r="X52" s="312"/>
      <c r="Y52" s="313"/>
      <c r="Z52" s="29"/>
    </row>
    <row r="53" spans="1:26" ht="15" customHeight="1">
      <c r="A53" s="431"/>
      <c r="B53" s="432"/>
      <c r="C53" s="432"/>
      <c r="D53" s="432"/>
      <c r="E53" s="432"/>
      <c r="F53" s="432"/>
      <c r="G53" s="432"/>
      <c r="H53" s="432"/>
      <c r="I53" s="432"/>
      <c r="J53" s="435"/>
      <c r="K53" s="314" t="s">
        <v>57</v>
      </c>
      <c r="L53" s="315">
        <v>1</v>
      </c>
      <c r="M53" s="316">
        <v>3</v>
      </c>
      <c r="N53" s="307">
        <f t="shared" si="35"/>
        <v>4</v>
      </c>
      <c r="O53" s="315"/>
      <c r="P53" s="316">
        <v>10</v>
      </c>
      <c r="Q53" s="307">
        <f>P53+O53</f>
        <v>10</v>
      </c>
      <c r="R53" s="317"/>
      <c r="S53" s="309"/>
      <c r="T53" s="309">
        <v>4</v>
      </c>
      <c r="U53" s="310"/>
      <c r="V53" s="311"/>
      <c r="W53" s="113">
        <f t="shared" si="37"/>
        <v>4</v>
      </c>
      <c r="X53" s="312"/>
      <c r="Y53" s="313"/>
      <c r="Z53" s="29"/>
    </row>
    <row r="54" spans="1:26" ht="16.5" thickBot="1">
      <c r="A54" s="433"/>
      <c r="B54" s="434"/>
      <c r="C54" s="434"/>
      <c r="D54" s="434"/>
      <c r="E54" s="434"/>
      <c r="F54" s="434"/>
      <c r="G54" s="434"/>
      <c r="H54" s="434"/>
      <c r="I54" s="434"/>
      <c r="J54" s="436"/>
      <c r="K54" s="322" t="s">
        <v>56</v>
      </c>
      <c r="L54" s="323"/>
      <c r="M54" s="324">
        <v>1</v>
      </c>
      <c r="N54" s="325">
        <f t="shared" si="35"/>
        <v>1</v>
      </c>
      <c r="O54" s="323">
        <v>1</v>
      </c>
      <c r="P54" s="324">
        <v>1</v>
      </c>
      <c r="Q54" s="325">
        <f t="shared" si="36"/>
        <v>2</v>
      </c>
      <c r="R54" s="326">
        <v>3</v>
      </c>
      <c r="S54" s="327"/>
      <c r="T54" s="327"/>
      <c r="U54" s="328">
        <v>1</v>
      </c>
      <c r="V54" s="329"/>
      <c r="W54" s="330">
        <f>V54+U54+T54+S54+R54</f>
        <v>4</v>
      </c>
      <c r="X54" s="331"/>
      <c r="Y54" s="332"/>
      <c r="Z54" s="29"/>
    </row>
    <row r="55" spans="1:26">
      <c r="N55" s="23">
        <f t="shared" si="35"/>
        <v>0</v>
      </c>
      <c r="S55" s="20"/>
      <c r="T55" s="20"/>
      <c r="U55" s="27"/>
      <c r="V55" s="20"/>
    </row>
  </sheetData>
  <mergeCells count="29">
    <mergeCell ref="A49:I54"/>
    <mergeCell ref="J49:J54"/>
    <mergeCell ref="X4:X5"/>
    <mergeCell ref="X2:Y3"/>
    <mergeCell ref="W4:W5"/>
    <mergeCell ref="Y4:Y5"/>
    <mergeCell ref="S3:W3"/>
    <mergeCell ref="C4:C5"/>
    <mergeCell ref="D4:D5"/>
    <mergeCell ref="E4:E5"/>
    <mergeCell ref="F4:F5"/>
    <mergeCell ref="J4:J5"/>
    <mergeCell ref="K4:K5"/>
    <mergeCell ref="T4:V4"/>
    <mergeCell ref="A1:Y1"/>
    <mergeCell ref="A2:A5"/>
    <mergeCell ref="B2:B5"/>
    <mergeCell ref="C2:F3"/>
    <mergeCell ref="G2:K2"/>
    <mergeCell ref="G3:G5"/>
    <mergeCell ref="H3:H5"/>
    <mergeCell ref="I3:I5"/>
    <mergeCell ref="J3:K3"/>
    <mergeCell ref="L3:N3"/>
    <mergeCell ref="N4:N5"/>
    <mergeCell ref="O3:Q3"/>
    <mergeCell ref="Q4:Q5"/>
    <mergeCell ref="L2:W2"/>
    <mergeCell ref="R4:S4"/>
  </mergeCells>
  <pageMargins left="0.25" right="0.25" top="0.23809523809523808" bottom="0.37489583333333332" header="0.3" footer="0.3"/>
  <pageSetup paperSize="9" scale="59" orientation="landscape" r:id="rId1"/>
  <rowBreaks count="1" manualBreakCount="1">
    <brk id="54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N32"/>
  <sheetViews>
    <sheetView showWhiteSpace="0" view="pageLayout" topLeftCell="A10" workbookViewId="0">
      <selection activeCell="E36" sqref="E36"/>
    </sheetView>
  </sheetViews>
  <sheetFormatPr defaultRowHeight="15"/>
  <sheetData>
    <row r="1" spans="2:14" ht="18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2:14" ht="18.75">
      <c r="B2" s="16"/>
      <c r="C2" s="16"/>
      <c r="D2" s="16"/>
      <c r="E2" s="16"/>
      <c r="F2" s="16"/>
      <c r="G2" s="16"/>
      <c r="H2" s="16"/>
      <c r="I2" s="460" t="s">
        <v>220</v>
      </c>
      <c r="J2" s="461"/>
      <c r="K2" s="461"/>
      <c r="L2" s="461"/>
      <c r="M2" s="461"/>
      <c r="N2" s="461"/>
    </row>
    <row r="3" spans="2:14" ht="18.75">
      <c r="B3" s="16"/>
      <c r="C3" s="16"/>
      <c r="D3" s="16"/>
      <c r="E3" s="16"/>
      <c r="F3" s="16"/>
      <c r="G3" s="16"/>
      <c r="H3" s="16"/>
      <c r="I3" s="461"/>
      <c r="J3" s="461"/>
      <c r="K3" s="461"/>
      <c r="L3" s="461"/>
      <c r="M3" s="461"/>
      <c r="N3" s="461"/>
    </row>
    <row r="4" spans="2:14" ht="18.75">
      <c r="B4" s="16"/>
      <c r="C4" s="16"/>
      <c r="D4" s="16"/>
      <c r="E4" s="16"/>
      <c r="F4" s="16"/>
      <c r="G4" s="16"/>
      <c r="H4" s="16"/>
      <c r="I4" s="462"/>
      <c r="J4" s="462"/>
      <c r="K4" s="462"/>
      <c r="L4" s="462"/>
      <c r="M4" s="462"/>
      <c r="N4" s="462"/>
    </row>
    <row r="5" spans="2:14" ht="18.75">
      <c r="B5" s="16"/>
      <c r="C5" s="16"/>
      <c r="D5" s="16"/>
      <c r="E5" s="16"/>
      <c r="F5" s="16"/>
      <c r="G5" s="16"/>
      <c r="H5" s="16"/>
      <c r="I5" s="462"/>
      <c r="J5" s="462"/>
      <c r="K5" s="462"/>
      <c r="L5" s="462"/>
      <c r="M5" s="462"/>
      <c r="N5" s="462"/>
    </row>
    <row r="6" spans="2:14" ht="18.75">
      <c r="B6" s="16"/>
      <c r="C6" s="16"/>
      <c r="D6" s="16"/>
      <c r="E6" s="16"/>
      <c r="F6" s="16"/>
      <c r="G6" s="16"/>
      <c r="H6" s="16"/>
      <c r="I6" s="462"/>
      <c r="J6" s="462"/>
      <c r="K6" s="462"/>
      <c r="L6" s="462"/>
      <c r="M6" s="462"/>
      <c r="N6" s="462"/>
    </row>
    <row r="7" spans="2:14" ht="18.7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ht="18.7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18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8.7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ht="18.7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2:14" ht="18.7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2:14" ht="18.75">
      <c r="B13" s="16"/>
      <c r="C13" s="16"/>
      <c r="D13" s="16"/>
      <c r="E13" s="16"/>
      <c r="F13" s="459" t="s">
        <v>178</v>
      </c>
      <c r="G13" s="459"/>
      <c r="H13" s="459"/>
      <c r="I13" s="16"/>
      <c r="J13" s="16"/>
      <c r="K13" s="16"/>
      <c r="L13" s="16"/>
      <c r="M13" s="16"/>
      <c r="N13" s="16"/>
    </row>
    <row r="14" spans="2:14" ht="18.75">
      <c r="B14" s="16"/>
      <c r="C14" s="16" t="s">
        <v>222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2:14" ht="18.75">
      <c r="B15" s="16"/>
      <c r="C15" s="16"/>
      <c r="D15" s="358" t="s">
        <v>179</v>
      </c>
      <c r="E15" s="358"/>
      <c r="F15" s="358"/>
      <c r="G15" s="358"/>
      <c r="H15" s="358"/>
      <c r="I15" s="16"/>
      <c r="J15" s="16"/>
      <c r="K15" s="16"/>
      <c r="L15" s="16"/>
      <c r="M15" s="16"/>
      <c r="N15" s="16"/>
    </row>
    <row r="16" spans="2:14" ht="18.7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2:14" ht="18.75">
      <c r="B17" s="16"/>
      <c r="C17" s="16"/>
      <c r="D17" s="16"/>
      <c r="E17" s="16" t="s">
        <v>180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2:14" ht="18.75">
      <c r="B18" s="16"/>
      <c r="C18" s="16" t="s">
        <v>181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2:14" ht="18.75">
      <c r="B19" s="16"/>
      <c r="C19" s="16" t="s">
        <v>185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18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2:14" ht="18.75">
      <c r="B21" s="16"/>
      <c r="C21" s="16"/>
      <c r="D21" s="16"/>
      <c r="E21" s="16"/>
      <c r="F21" s="16"/>
      <c r="G21" s="16"/>
      <c r="H21" s="16"/>
      <c r="I21" s="16" t="s">
        <v>182</v>
      </c>
      <c r="J21" s="16"/>
      <c r="K21" s="16"/>
      <c r="L21" s="16"/>
      <c r="M21" s="16"/>
      <c r="N21" s="16"/>
    </row>
    <row r="22" spans="2:14" ht="18.75">
      <c r="B22" s="16"/>
      <c r="C22" s="16"/>
      <c r="D22" s="16"/>
      <c r="E22" s="16"/>
      <c r="F22" s="16"/>
      <c r="G22" s="16"/>
      <c r="H22" s="16"/>
      <c r="I22" s="16" t="s">
        <v>186</v>
      </c>
      <c r="J22" s="16"/>
      <c r="K22" s="16"/>
      <c r="L22" s="16"/>
      <c r="M22" s="16"/>
      <c r="N22" s="16"/>
    </row>
    <row r="23" spans="2:14" ht="18.75">
      <c r="B23" s="16"/>
      <c r="C23" s="16"/>
      <c r="D23" s="16"/>
      <c r="E23" s="16"/>
      <c r="F23" s="16"/>
      <c r="G23" s="16"/>
      <c r="H23" s="16"/>
      <c r="I23" s="16" t="s">
        <v>183</v>
      </c>
      <c r="J23" s="16"/>
      <c r="K23" s="16"/>
      <c r="L23" s="16"/>
      <c r="M23" s="16"/>
      <c r="N23" s="16"/>
    </row>
    <row r="24" spans="2:14" ht="18.75">
      <c r="B24" s="16"/>
      <c r="C24" s="16"/>
      <c r="D24" s="16"/>
      <c r="E24" s="16"/>
      <c r="F24" s="16"/>
      <c r="G24" s="16"/>
      <c r="H24" s="16"/>
      <c r="I24" s="16" t="s">
        <v>184</v>
      </c>
      <c r="J24" s="16"/>
      <c r="K24" s="16"/>
      <c r="L24" s="16"/>
      <c r="M24" s="16"/>
      <c r="N24" s="16"/>
    </row>
    <row r="25" spans="2:14" ht="18.75">
      <c r="B25" s="16"/>
      <c r="C25" s="16"/>
      <c r="D25" s="16"/>
      <c r="E25" s="16"/>
      <c r="F25" s="16"/>
      <c r="G25" s="16"/>
      <c r="H25" s="16"/>
      <c r="I25" s="457" t="s">
        <v>224</v>
      </c>
      <c r="J25" s="457"/>
      <c r="K25" s="457"/>
      <c r="L25" s="457"/>
      <c r="M25" s="457"/>
      <c r="N25" s="457"/>
    </row>
    <row r="26" spans="2:14" ht="20.25" customHeight="1">
      <c r="B26" s="16"/>
      <c r="C26" s="16"/>
      <c r="D26" s="16"/>
      <c r="E26" s="16"/>
      <c r="F26" s="16"/>
      <c r="G26" s="16"/>
      <c r="H26" s="16"/>
      <c r="I26" s="458"/>
      <c r="J26" s="457"/>
      <c r="K26" s="457"/>
      <c r="L26" s="457"/>
      <c r="M26" s="457"/>
      <c r="N26" s="457"/>
    </row>
    <row r="27" spans="2:14" ht="18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2:14" ht="18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2:14" ht="18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2:14" ht="18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2:14" ht="18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2:14" ht="18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</sheetData>
  <mergeCells count="3">
    <mergeCell ref="I25:N26"/>
    <mergeCell ref="F13:H13"/>
    <mergeCell ref="I2:N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B1" sqref="B1"/>
    </sheetView>
  </sheetViews>
  <sheetFormatPr defaultRowHeight="15"/>
  <sheetData/>
  <pageMargins left="0.7" right="0.7" top="0.75" bottom="0.75" header="0.3" footer="0.3"/>
  <pageSetup paperSize="9" orientation="portrait" r:id="rId1"/>
  <legacyDrawing r:id="rId2"/>
  <oleObjects>
    <oleObject progId="Word.Document.8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2. Сводные данные по БВ</vt:lpstr>
      <vt:lpstr>1.график учебного процесса</vt:lpstr>
      <vt:lpstr>2. План учебного процесса</vt:lpstr>
      <vt:lpstr>Титулный лист (9 кл.           </vt:lpstr>
      <vt:lpstr>Пояснительная записка</vt:lpstr>
      <vt:lpstr>'2. План учебного процесса'!Область_печати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metod1</dc:creator>
  <cp:lastModifiedBy>1</cp:lastModifiedBy>
  <cp:lastPrinted>2023-12-13T08:10:52Z</cp:lastPrinted>
  <dcterms:created xsi:type="dcterms:W3CDTF">2011-08-17T08:59:08Z</dcterms:created>
  <dcterms:modified xsi:type="dcterms:W3CDTF">2023-12-30T04:11:35Z</dcterms:modified>
</cp:coreProperties>
</file>