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75" windowWidth="14175" windowHeight="7515" activeTab="3"/>
  </bookViews>
  <sheets>
    <sheet name="3. План учебного процесса (2)" sheetId="21" r:id="rId1"/>
    <sheet name="титульный  лист " sheetId="17" r:id="rId2"/>
    <sheet name="2. сводные данные" sheetId="18" r:id="rId3"/>
    <sheet name="1. график учебного процесса" sheetId="19" r:id="rId4"/>
  </sheets>
  <calcPr calcId="145621"/>
</workbook>
</file>

<file path=xl/calcChain.xml><?xml version="1.0" encoding="utf-8"?>
<calcChain xmlns="http://schemas.openxmlformats.org/spreadsheetml/2006/main">
  <c r="D31" i="21" l="1"/>
  <c r="D70" i="21" s="1"/>
  <c r="E31" i="21"/>
  <c r="E30" i="21" s="1"/>
  <c r="F31" i="21"/>
  <c r="F70" i="21" s="1"/>
  <c r="G31" i="21"/>
  <c r="G30" i="21" s="1"/>
  <c r="C31" i="21"/>
  <c r="C70" i="21" s="1"/>
  <c r="X77" i="21"/>
  <c r="U77" i="21"/>
  <c r="R77" i="21"/>
  <c r="X76" i="21"/>
  <c r="U76" i="21"/>
  <c r="R76" i="21"/>
  <c r="X75" i="21"/>
  <c r="U75" i="21"/>
  <c r="R75" i="21"/>
  <c r="X74" i="21"/>
  <c r="U74" i="21"/>
  <c r="R74" i="21"/>
  <c r="W73" i="21"/>
  <c r="V73" i="21"/>
  <c r="T73" i="21"/>
  <c r="S73" i="21"/>
  <c r="Q73" i="21"/>
  <c r="P73" i="21"/>
  <c r="W72" i="21"/>
  <c r="V72" i="21"/>
  <c r="T72" i="21"/>
  <c r="S72" i="21"/>
  <c r="Q72" i="21"/>
  <c r="P72" i="21"/>
  <c r="X69" i="21"/>
  <c r="U69" i="21"/>
  <c r="R69" i="21"/>
  <c r="X68" i="21"/>
  <c r="U68" i="21"/>
  <c r="R68" i="21"/>
  <c r="H68" i="21" s="1"/>
  <c r="X67" i="21"/>
  <c r="U67" i="21"/>
  <c r="R67" i="21"/>
  <c r="X66" i="21"/>
  <c r="U66" i="21"/>
  <c r="R66" i="21"/>
  <c r="L66" i="21"/>
  <c r="X65" i="21"/>
  <c r="U65" i="21"/>
  <c r="R65" i="21"/>
  <c r="H65" i="21" s="1"/>
  <c r="X64" i="21"/>
  <c r="U64" i="21"/>
  <c r="R64" i="21"/>
  <c r="H64" i="21" s="1"/>
  <c r="Z63" i="21"/>
  <c r="Y63" i="21"/>
  <c r="X63" i="21"/>
  <c r="W63" i="21"/>
  <c r="V63" i="21"/>
  <c r="U63" i="21"/>
  <c r="T63" i="21"/>
  <c r="S63" i="21"/>
  <c r="R63" i="21"/>
  <c r="Q63" i="21"/>
  <c r="P63" i="21"/>
  <c r="O63" i="21"/>
  <c r="N63" i="21"/>
  <c r="M63" i="21"/>
  <c r="K63" i="21"/>
  <c r="J63" i="21"/>
  <c r="I63" i="21"/>
  <c r="X62" i="21"/>
  <c r="U62" i="21"/>
  <c r="R62" i="21"/>
  <c r="H62" i="21" s="1"/>
  <c r="X61" i="21"/>
  <c r="U61" i="21"/>
  <c r="R61" i="21"/>
  <c r="H61" i="21"/>
  <c r="X60" i="21"/>
  <c r="U60" i="21"/>
  <c r="H60" i="21" s="1"/>
  <c r="R60" i="21"/>
  <c r="L60" i="21"/>
  <c r="X59" i="21"/>
  <c r="U59" i="21"/>
  <c r="R59" i="21"/>
  <c r="X58" i="21"/>
  <c r="U58" i="21"/>
  <c r="R58" i="21"/>
  <c r="H58" i="21" s="1"/>
  <c r="Z57" i="21"/>
  <c r="Y57" i="21"/>
  <c r="X57" i="21"/>
  <c r="W57" i="21"/>
  <c r="V57" i="21"/>
  <c r="U57" i="21"/>
  <c r="T57" i="21"/>
  <c r="S57" i="21"/>
  <c r="R57" i="21"/>
  <c r="Q57" i="21"/>
  <c r="P57" i="21"/>
  <c r="O57" i="21"/>
  <c r="N57" i="21"/>
  <c r="M57" i="21"/>
  <c r="K57" i="21"/>
  <c r="J57" i="21"/>
  <c r="I57" i="21"/>
  <c r="X56" i="21"/>
  <c r="H56" i="21" s="1"/>
  <c r="X55" i="21"/>
  <c r="U55" i="21"/>
  <c r="R55" i="21"/>
  <c r="H55" i="21"/>
  <c r="X54" i="21"/>
  <c r="U54" i="21"/>
  <c r="H54" i="21" s="1"/>
  <c r="R54" i="21"/>
  <c r="L54" i="21"/>
  <c r="X53" i="21"/>
  <c r="U53" i="21"/>
  <c r="R53" i="21"/>
  <c r="X52" i="21"/>
  <c r="U52" i="21"/>
  <c r="R52" i="21"/>
  <c r="H52" i="21" s="1"/>
  <c r="Z51" i="21"/>
  <c r="Y51" i="21"/>
  <c r="W51" i="21"/>
  <c r="V51" i="21"/>
  <c r="U51" i="21"/>
  <c r="T51" i="21"/>
  <c r="S51" i="21"/>
  <c r="R51" i="21"/>
  <c r="Q51" i="21"/>
  <c r="P51" i="21"/>
  <c r="O51" i="21"/>
  <c r="N51" i="21"/>
  <c r="M51" i="21"/>
  <c r="K51" i="21"/>
  <c r="J51" i="21"/>
  <c r="I51" i="21"/>
  <c r="X50" i="21"/>
  <c r="U50" i="21"/>
  <c r="R50" i="21"/>
  <c r="H50" i="21"/>
  <c r="X49" i="21"/>
  <c r="U49" i="21"/>
  <c r="R49" i="21"/>
  <c r="H49" i="21"/>
  <c r="X48" i="21"/>
  <c r="U48" i="21"/>
  <c r="R48" i="21"/>
  <c r="H48" i="21"/>
  <c r="X47" i="21"/>
  <c r="U47" i="21"/>
  <c r="R47" i="21"/>
  <c r="H47" i="21"/>
  <c r="X46" i="21"/>
  <c r="U46" i="21"/>
  <c r="R46" i="21"/>
  <c r="H46" i="21"/>
  <c r="X45" i="21"/>
  <c r="U45" i="21"/>
  <c r="R45" i="21"/>
  <c r="H45" i="21" s="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K44" i="21"/>
  <c r="J44" i="21"/>
  <c r="I44" i="21"/>
  <c r="X43" i="21"/>
  <c r="U43" i="21"/>
  <c r="R43" i="21"/>
  <c r="H43" i="21" s="1"/>
  <c r="X42" i="21"/>
  <c r="X73" i="21" s="1"/>
  <c r="U42" i="21"/>
  <c r="U73" i="21" s="1"/>
  <c r="R42" i="21"/>
  <c r="R73" i="21" s="1"/>
  <c r="H42" i="21"/>
  <c r="X41" i="21"/>
  <c r="X72" i="21" s="1"/>
  <c r="U41" i="21"/>
  <c r="U72" i="21" s="1"/>
  <c r="R41" i="21"/>
  <c r="R72" i="21" s="1"/>
  <c r="X40" i="21"/>
  <c r="U40" i="21"/>
  <c r="R40" i="21"/>
  <c r="H40" i="21" s="1"/>
  <c r="X39" i="21"/>
  <c r="U39" i="21"/>
  <c r="R39" i="21"/>
  <c r="X38" i="21"/>
  <c r="U38" i="21"/>
  <c r="R38" i="21"/>
  <c r="H38" i="21" s="1"/>
  <c r="X37" i="21"/>
  <c r="U37" i="21"/>
  <c r="R37" i="21"/>
  <c r="X36" i="21"/>
  <c r="U36" i="21"/>
  <c r="R36" i="21"/>
  <c r="H36" i="21" s="1"/>
  <c r="X35" i="21"/>
  <c r="U35" i="21"/>
  <c r="R35" i="21"/>
  <c r="X34" i="21"/>
  <c r="U34" i="21"/>
  <c r="R34" i="21"/>
  <c r="H34" i="21" s="1"/>
  <c r="X33" i="21"/>
  <c r="U33" i="21"/>
  <c r="R33" i="21"/>
  <c r="Z32" i="21"/>
  <c r="Z31" i="21" s="1"/>
  <c r="Z30" i="21" s="1"/>
  <c r="Y32" i="21"/>
  <c r="Y31" i="21" s="1"/>
  <c r="Y30" i="21" s="1"/>
  <c r="X32" i="21"/>
  <c r="W32" i="21"/>
  <c r="V32" i="21"/>
  <c r="U32" i="21"/>
  <c r="U31" i="21" s="1"/>
  <c r="U30" i="21" s="1"/>
  <c r="T32" i="21"/>
  <c r="S32" i="21"/>
  <c r="Q32" i="21"/>
  <c r="Q31" i="21" s="1"/>
  <c r="Q30" i="21" s="1"/>
  <c r="P32" i="21"/>
  <c r="P31" i="21" s="1"/>
  <c r="P30" i="21" s="1"/>
  <c r="O32" i="21"/>
  <c r="N32" i="21"/>
  <c r="M32" i="21"/>
  <c r="K32" i="21"/>
  <c r="J32" i="21"/>
  <c r="I32" i="21"/>
  <c r="X31" i="21"/>
  <c r="X30" i="21" s="1"/>
  <c r="W31" i="21"/>
  <c r="V31" i="21"/>
  <c r="V30" i="21" s="1"/>
  <c r="T31" i="21"/>
  <c r="S31" i="21"/>
  <c r="M31" i="21"/>
  <c r="W30" i="21"/>
  <c r="T30" i="21"/>
  <c r="S30" i="21"/>
  <c r="X29" i="21"/>
  <c r="U29" i="21"/>
  <c r="R29" i="21"/>
  <c r="H29" i="21" s="1"/>
  <c r="X28" i="21"/>
  <c r="U28" i="21"/>
  <c r="R28" i="21"/>
  <c r="H28" i="21" s="1"/>
  <c r="X27" i="21"/>
  <c r="U27" i="21"/>
  <c r="R27" i="21"/>
  <c r="H27" i="21" s="1"/>
  <c r="X26" i="21"/>
  <c r="U26" i="21"/>
  <c r="R26" i="21"/>
  <c r="H26" i="21" s="1"/>
  <c r="X25" i="21"/>
  <c r="U25" i="21"/>
  <c r="R25" i="21"/>
  <c r="H25" i="21" s="1"/>
  <c r="X24" i="21"/>
  <c r="U24" i="21"/>
  <c r="R24" i="21"/>
  <c r="H24" i="21" s="1"/>
  <c r="X23" i="21"/>
  <c r="U23" i="21"/>
  <c r="R23" i="21"/>
  <c r="X22" i="21"/>
  <c r="U22" i="21"/>
  <c r="R22" i="21"/>
  <c r="H22" i="21" s="1"/>
  <c r="X21" i="21"/>
  <c r="U21" i="21"/>
  <c r="R21" i="21"/>
  <c r="X20" i="21"/>
  <c r="U20" i="21"/>
  <c r="R20" i="21"/>
  <c r="H20" i="21" s="1"/>
  <c r="X19" i="21"/>
  <c r="U19" i="21"/>
  <c r="R19" i="21"/>
  <c r="X18" i="21"/>
  <c r="U18" i="21"/>
  <c r="R18" i="21"/>
  <c r="H18" i="21" s="1"/>
  <c r="Z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J17" i="21"/>
  <c r="I17" i="21"/>
  <c r="X16" i="21"/>
  <c r="U16" i="21"/>
  <c r="R16" i="21"/>
  <c r="H16" i="21"/>
  <c r="X15" i="21"/>
  <c r="U15" i="21"/>
  <c r="R15" i="21"/>
  <c r="H15" i="21"/>
  <c r="X14" i="21"/>
  <c r="U14" i="21"/>
  <c r="R14" i="21"/>
  <c r="H14" i="21"/>
  <c r="X13" i="21"/>
  <c r="U13" i="21"/>
  <c r="R13" i="21"/>
  <c r="H13" i="21"/>
  <c r="X12" i="21"/>
  <c r="U12" i="21"/>
  <c r="R12" i="21"/>
  <c r="H12" i="21" s="1"/>
  <c r="X11" i="21"/>
  <c r="U11" i="21"/>
  <c r="R11" i="21"/>
  <c r="H11" i="21" s="1"/>
  <c r="X10" i="21"/>
  <c r="U10" i="21"/>
  <c r="R10" i="21"/>
  <c r="H10" i="21" s="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K70" i="21" l="1"/>
  <c r="M70" i="21"/>
  <c r="Q70" i="21"/>
  <c r="S70" i="21"/>
  <c r="U70" i="21"/>
  <c r="W70" i="21"/>
  <c r="H66" i="21"/>
  <c r="L67" i="21"/>
  <c r="L63" i="21" s="1"/>
  <c r="H67" i="21"/>
  <c r="C30" i="21"/>
  <c r="F30" i="21"/>
  <c r="D30" i="21"/>
  <c r="G70" i="21"/>
  <c r="E70" i="21"/>
  <c r="H9" i="21"/>
  <c r="J70" i="21"/>
  <c r="P71" i="21"/>
  <c r="R71" i="21"/>
  <c r="T71" i="21"/>
  <c r="V71" i="21"/>
  <c r="X71" i="21"/>
  <c r="H19" i="21"/>
  <c r="H21" i="21"/>
  <c r="H33" i="21"/>
  <c r="H35" i="21"/>
  <c r="H37" i="21"/>
  <c r="H39" i="21"/>
  <c r="L41" i="21"/>
  <c r="L48" i="21"/>
  <c r="L49" i="21"/>
  <c r="H53" i="21"/>
  <c r="L55" i="21"/>
  <c r="L51" i="21" s="1"/>
  <c r="H59" i="21"/>
  <c r="H57" i="21" s="1"/>
  <c r="L61" i="21"/>
  <c r="L57" i="21" s="1"/>
  <c r="J31" i="21"/>
  <c r="J30" i="21" s="1"/>
  <c r="O31" i="21"/>
  <c r="O30" i="21" s="1"/>
  <c r="N31" i="21"/>
  <c r="N30" i="21" s="1"/>
  <c r="K31" i="21"/>
  <c r="K30" i="21" s="1"/>
  <c r="I31" i="21"/>
  <c r="I30" i="21" s="1"/>
  <c r="O70" i="21"/>
  <c r="N70" i="21"/>
  <c r="I70" i="21"/>
  <c r="H63" i="21"/>
  <c r="H51" i="21"/>
  <c r="X51" i="21"/>
  <c r="H44" i="21"/>
  <c r="L44" i="21"/>
  <c r="Z70" i="21"/>
  <c r="Y70" i="21"/>
  <c r="H23" i="21"/>
  <c r="H17" i="21"/>
  <c r="R32" i="21"/>
  <c r="R31" i="21" s="1"/>
  <c r="R30" i="21" s="1"/>
  <c r="P70" i="21"/>
  <c r="R70" i="21"/>
  <c r="T70" i="21"/>
  <c r="V70" i="21"/>
  <c r="X70" i="21"/>
  <c r="Q71" i="21"/>
  <c r="S71" i="21"/>
  <c r="U71" i="21"/>
  <c r="W71" i="21"/>
  <c r="H41" i="21"/>
  <c r="H32" i="21" s="1"/>
  <c r="L42" i="21"/>
  <c r="L32" i="21" s="1"/>
  <c r="L31" i="21" s="1"/>
  <c r="L30" i="21" s="1"/>
  <c r="H31" i="21" l="1"/>
  <c r="H30" i="21" s="1"/>
  <c r="H70" i="21"/>
  <c r="L70" i="21"/>
</calcChain>
</file>

<file path=xl/sharedStrings.xml><?xml version="1.0" encoding="utf-8"?>
<sst xmlns="http://schemas.openxmlformats.org/spreadsheetml/2006/main" count="441" uniqueCount="260">
  <si>
    <t>Физическая культура</t>
  </si>
  <si>
    <t>ОП. 00</t>
  </si>
  <si>
    <t>Охрана труда</t>
  </si>
  <si>
    <t>П.00</t>
  </si>
  <si>
    <t>Профессиональный цикл</t>
  </si>
  <si>
    <t>ПМ. 00</t>
  </si>
  <si>
    <t>Профессиональные модули</t>
  </si>
  <si>
    <t>ПМ. 01</t>
  </si>
  <si>
    <t>ПМ. 02</t>
  </si>
  <si>
    <t>ГИА</t>
  </si>
  <si>
    <t>Общепрофессиональный цикл</t>
  </si>
  <si>
    <t>Безопасность жизнедеятельности</t>
  </si>
  <si>
    <t>Формы промежуточной аттестации</t>
  </si>
  <si>
    <t>Распределение обязательной нагрузки по курсам и семестрам</t>
  </si>
  <si>
    <t>2 курс</t>
  </si>
  <si>
    <t>Всего</t>
  </si>
  <si>
    <t>ПМ. 03</t>
  </si>
  <si>
    <t>ПА</t>
  </si>
  <si>
    <t>Промежуточная аттестация</t>
  </si>
  <si>
    <t>ПП</t>
  </si>
  <si>
    <t>3 семестр</t>
  </si>
  <si>
    <t>курс</t>
  </si>
  <si>
    <t>УП</t>
  </si>
  <si>
    <t>Экзаменов</t>
  </si>
  <si>
    <t>Дифф. зачетов</t>
  </si>
  <si>
    <t>Зачетов</t>
  </si>
  <si>
    <t>УЧЕБНЫЙ ПЛАН</t>
  </si>
  <si>
    <t>Квалификация:</t>
  </si>
  <si>
    <t>Форма обучения - очная</t>
  </si>
  <si>
    <t>образование</t>
  </si>
  <si>
    <t>Курсы</t>
  </si>
  <si>
    <t xml:space="preserve">Обучение по дисциплинам и междисциплинарным курсам
</t>
  </si>
  <si>
    <t>Учебная практика</t>
  </si>
  <si>
    <t>Производственная практика</t>
  </si>
  <si>
    <t xml:space="preserve">Каникулы
</t>
  </si>
  <si>
    <t xml:space="preserve">
Всего
по курсам
</t>
  </si>
  <si>
    <t xml:space="preserve">I </t>
  </si>
  <si>
    <t xml:space="preserve">II  </t>
  </si>
  <si>
    <t>к</t>
  </si>
  <si>
    <t>Условные обозначения:</t>
  </si>
  <si>
    <t>Утверждено</t>
  </si>
  <si>
    <t>Приказом директора                                                        КГАПОУ "Красноярский техникум                                 транспорта и сервиса</t>
  </si>
  <si>
    <t>1. График учебного процесса</t>
  </si>
  <si>
    <t xml:space="preserve">Другие  формы контроля </t>
  </si>
  <si>
    <t xml:space="preserve">Зачет </t>
  </si>
  <si>
    <t>Диф.зачет</t>
  </si>
  <si>
    <t>Экзамен</t>
  </si>
  <si>
    <t xml:space="preserve">Всего  </t>
  </si>
  <si>
    <t>ОП.01.</t>
  </si>
  <si>
    <t>ОП.02.</t>
  </si>
  <si>
    <t>ОП.03.</t>
  </si>
  <si>
    <t>ОП.04.</t>
  </si>
  <si>
    <t>ОП.05.</t>
  </si>
  <si>
    <t>ОП.06.</t>
  </si>
  <si>
    <t>МДК.01.01.</t>
  </si>
  <si>
    <t xml:space="preserve">УП.01. </t>
  </si>
  <si>
    <t>МДК.02.01.</t>
  </si>
  <si>
    <t>МДК.02.02.</t>
  </si>
  <si>
    <t>ПП.02.</t>
  </si>
  <si>
    <t>УП.03.</t>
  </si>
  <si>
    <t>Дисц. МДК</t>
  </si>
  <si>
    <t>I</t>
  </si>
  <si>
    <t>II</t>
  </si>
  <si>
    <t>III</t>
  </si>
  <si>
    <t xml:space="preserve">сентябрь </t>
  </si>
  <si>
    <t>1-6</t>
  </si>
  <si>
    <t>7-13</t>
  </si>
  <si>
    <t>14-20</t>
  </si>
  <si>
    <t>21-27</t>
  </si>
  <si>
    <t>28-4 окт.</t>
  </si>
  <si>
    <t>октябрь</t>
  </si>
  <si>
    <t>5-11</t>
  </si>
  <si>
    <t>12-18</t>
  </si>
  <si>
    <t>19-25</t>
  </si>
  <si>
    <t xml:space="preserve">26-1 нояб. </t>
  </si>
  <si>
    <t>ноябрь</t>
  </si>
  <si>
    <t>2-8</t>
  </si>
  <si>
    <t>9-15</t>
  </si>
  <si>
    <t>16-22</t>
  </si>
  <si>
    <t>23-29</t>
  </si>
  <si>
    <t>30-6 декабря</t>
  </si>
  <si>
    <t>декабрь</t>
  </si>
  <si>
    <t>28-3 янв.</t>
  </si>
  <si>
    <t>январь</t>
  </si>
  <si>
    <t>4-10</t>
  </si>
  <si>
    <t>11-17</t>
  </si>
  <si>
    <t>18-24</t>
  </si>
  <si>
    <t>25-31</t>
  </si>
  <si>
    <t>февраль</t>
  </si>
  <si>
    <t>1-7</t>
  </si>
  <si>
    <t>8-14</t>
  </si>
  <si>
    <t>15-21</t>
  </si>
  <si>
    <t>22-28</t>
  </si>
  <si>
    <t>март</t>
  </si>
  <si>
    <t>29-4 апр.</t>
  </si>
  <si>
    <t>апрель</t>
  </si>
  <si>
    <t>26-2 мая</t>
  </si>
  <si>
    <t>май</t>
  </si>
  <si>
    <t>3-9</t>
  </si>
  <si>
    <t>10-16</t>
  </si>
  <si>
    <t>17-23</t>
  </si>
  <si>
    <t>24-30</t>
  </si>
  <si>
    <t>31-6 июня</t>
  </si>
  <si>
    <t xml:space="preserve">июнь </t>
  </si>
  <si>
    <t>28-4 июля</t>
  </si>
  <si>
    <t>июль</t>
  </si>
  <si>
    <t>26-1</t>
  </si>
  <si>
    <t>август</t>
  </si>
  <si>
    <t>у</t>
  </si>
  <si>
    <t>т</t>
  </si>
  <si>
    <t>Обучение по дисциплинам и междисциплинарным курсам</t>
  </si>
  <si>
    <t>п</t>
  </si>
  <si>
    <t>па</t>
  </si>
  <si>
    <t xml:space="preserve">каникулы </t>
  </si>
  <si>
    <t>учебная практика</t>
  </si>
  <si>
    <t>производственная практика</t>
  </si>
  <si>
    <t>государственная итоговая аттестация</t>
  </si>
  <si>
    <t>промежуточная аттестация</t>
  </si>
  <si>
    <t>т   у</t>
  </si>
  <si>
    <t>3</t>
  </si>
  <si>
    <t xml:space="preserve">Экзамен квалификационный </t>
  </si>
  <si>
    <t xml:space="preserve">2. Сводные данные по бюджету времени (в неделях и часах) </t>
  </si>
  <si>
    <t>1476/52</t>
  </si>
  <si>
    <t>1476/43</t>
  </si>
  <si>
    <t xml:space="preserve">т    </t>
  </si>
  <si>
    <t>п па</t>
  </si>
  <si>
    <t>пап</t>
  </si>
  <si>
    <t>Государственная итоговая аттестация</t>
  </si>
  <si>
    <t xml:space="preserve">Самостоятельная  работа </t>
  </si>
  <si>
    <t>Учебная нагрузка (час.)</t>
  </si>
  <si>
    <t xml:space="preserve">Всего </t>
  </si>
  <si>
    <t xml:space="preserve">В т.ч. В форме практической подготовки </t>
  </si>
  <si>
    <t xml:space="preserve">Наименование </t>
  </si>
  <si>
    <t>Теоретическое обучение</t>
  </si>
  <si>
    <t>Лабораторные и практические занятия</t>
  </si>
  <si>
    <t>В т.ч.</t>
  </si>
  <si>
    <t>Практики</t>
  </si>
  <si>
    <t xml:space="preserve">Промежуточная аттестация </t>
  </si>
  <si>
    <t>Объем образовательной программы в академических часах</t>
  </si>
  <si>
    <t>Объем образовательной программ, распределенной по курсам и семестрам</t>
  </si>
  <si>
    <t>Обязательная часть образовательной программы в ак.ч.</t>
  </si>
  <si>
    <t>Вариативная часть образовательной программы в ак.ч.</t>
  </si>
  <si>
    <t>4 семестр</t>
  </si>
  <si>
    <t>Итого за 2 курс</t>
  </si>
  <si>
    <t xml:space="preserve">Учебная практика </t>
  </si>
  <si>
    <t xml:space="preserve">Учебная практика  </t>
  </si>
  <si>
    <t>ПП.01.</t>
  </si>
  <si>
    <t>МДК.03.01.</t>
  </si>
  <si>
    <t>МДК.04.01.</t>
  </si>
  <si>
    <t>ПП.03.</t>
  </si>
  <si>
    <t>УП.04.</t>
  </si>
  <si>
    <t>ПП.04.</t>
  </si>
  <si>
    <t>ЭК.04</t>
  </si>
  <si>
    <t>Индекс</t>
  </si>
  <si>
    <t>288/8</t>
  </si>
  <si>
    <t>СГ.00</t>
  </si>
  <si>
    <t>Социально-гуманитарный цикл</t>
  </si>
  <si>
    <t>СГ.01</t>
  </si>
  <si>
    <t>СГ.02</t>
  </si>
  <si>
    <t>СГ.03</t>
  </si>
  <si>
    <t>СГ.04</t>
  </si>
  <si>
    <t>СГ.05</t>
  </si>
  <si>
    <t>История России</t>
  </si>
  <si>
    <t>Иностранный язык в профессиональной деятельности</t>
  </si>
  <si>
    <t>МДК.01.02.</t>
  </si>
  <si>
    <t>Экзамен по модулю</t>
  </si>
  <si>
    <t>МДК.03.02.</t>
  </si>
  <si>
    <t>Основы бережливого производства</t>
  </si>
  <si>
    <t>УП.02.</t>
  </si>
  <si>
    <t>3 курс</t>
  </si>
  <si>
    <t>5 семестр</t>
  </si>
  <si>
    <t>6 семестр</t>
  </si>
  <si>
    <t>Итого за 3 курс</t>
  </si>
  <si>
    <t xml:space="preserve">III  </t>
  </si>
  <si>
    <t>СГ.06</t>
  </si>
  <si>
    <t>Основы финансовой грамотности</t>
  </si>
  <si>
    <t>Инженерная графика</t>
  </si>
  <si>
    <t>Электротехника и электроника</t>
  </si>
  <si>
    <t>ОП.07.</t>
  </si>
  <si>
    <t>Правовое обеспечение профессиональной
деятельности</t>
  </si>
  <si>
    <t xml:space="preserve">ЭМ.03 </t>
  </si>
  <si>
    <t>ГИА.00</t>
  </si>
  <si>
    <t>МДК.04.02.</t>
  </si>
  <si>
    <t>МДК.05.01.</t>
  </si>
  <si>
    <t>УП.05.</t>
  </si>
  <si>
    <t>ПП.05.</t>
  </si>
  <si>
    <t>ЭК.05</t>
  </si>
  <si>
    <t xml:space="preserve">Основы цифровой экономики </t>
  </si>
  <si>
    <t>Нормативный срок обучения -  3 года 10 месяцев</t>
  </si>
  <si>
    <t>23.02.07 ТЕХНИЧЕСКОЕ ОБСЛУЖИВАНИЕ И РЕМОНТ АВТОТРАНСПОРТНЫХ СРЕДСТВ</t>
  </si>
  <si>
    <t>Специалист по техническому обслуживанию и ремонту автотранспортных средств</t>
  </si>
  <si>
    <t xml:space="preserve"> Государственная  итоговая аттестация проводится в форме демонстрационного экзамена и защиты дипломного проекта (работы)</t>
  </si>
  <si>
    <t>ОП.08.</t>
  </si>
  <si>
    <t>Информационные технологии в профессиональной деятельности</t>
  </si>
  <si>
    <t>Метрология, стандартизация и сертификация</t>
  </si>
  <si>
    <t>Материаловедение</t>
  </si>
  <si>
    <t>Техническая механика</t>
  </si>
  <si>
    <t>Диагностика, техническое обслуживание и ремонт автотранспортных средств и их компонентов</t>
  </si>
  <si>
    <t>Устройство автомобилей</t>
  </si>
  <si>
    <t>Технологические процессы технического обслуживания и ремонта автомобилей</t>
  </si>
  <si>
    <t>Диагностика, техническое обслуживание и ремонт автомобильных двигателей</t>
  </si>
  <si>
    <t>Диагностика, техническое обслуживание и ремонт электрооборудования и электронных систем автомобилей</t>
  </si>
  <si>
    <t>Техническое обслуживание и ремонт шасси автомобилей</t>
  </si>
  <si>
    <t>Ремонт кузовов автомобилей</t>
  </si>
  <si>
    <t>Установка дополнительного оборудования автотранспортных средств</t>
  </si>
  <si>
    <t>МДК 01.03</t>
  </si>
  <si>
    <t>МДК 01.04</t>
  </si>
  <si>
    <t>МДК 01.05</t>
  </si>
  <si>
    <t>МДК 01.06</t>
  </si>
  <si>
    <t>МДК 01.07</t>
  </si>
  <si>
    <t>МДК.02.03.</t>
  </si>
  <si>
    <t>Управление  процессом технического обслуживания и ремонта автотранспортных средств и их компонентов</t>
  </si>
  <si>
    <t>Управление деятельностью персонала</t>
  </si>
  <si>
    <t>Управленческая и техническая документация</t>
  </si>
  <si>
    <t>Взаимодействие с потребителями в процессе оказания услуг по техническому обслуживанию и ремонту автотранспортных средств и их компонентов</t>
  </si>
  <si>
    <t>Организация сервисного обслуживания и работа с клиентами</t>
  </si>
  <si>
    <t>Коммуникации с потребителями и поставщиками по вопросам сервиса автотранспортных средств</t>
  </si>
  <si>
    <t>Руководство выполнением работ по техническому обслуживанию и ремонту автотранспортных средств и их компонентов</t>
  </si>
  <si>
    <t>Теоретическая подготовка водителей категории "С"</t>
  </si>
  <si>
    <t>Освоение  видов работ по профессии рабочих 11442 Водитель автомобиля категории "С"</t>
  </si>
  <si>
    <t>МДК.05.02.</t>
  </si>
  <si>
    <t>Освоение  видов работ по профессии рабочих 14012 Машинист подъемника</t>
  </si>
  <si>
    <t>Курсовой проект (работа)</t>
  </si>
  <si>
    <t>ПМ. 05*</t>
  </si>
  <si>
    <t>ПМ. 04*</t>
  </si>
  <si>
    <t>по программе подготовки специалистов среднего звена</t>
  </si>
  <si>
    <t xml:space="preserve">Освоение видов работ по профессии рабочих 18511 Слесарь по ремонту автомобилей </t>
  </si>
  <si>
    <t xml:space="preserve">ЭК.01 </t>
  </si>
  <si>
    <t>Основы безопасности движения</t>
  </si>
  <si>
    <t>МДК 01.08*</t>
  </si>
  <si>
    <t>Устройство, управление, диагностика, техническое обслуживание и ремонт подъемника</t>
  </si>
  <si>
    <t>ЭМ.02</t>
  </si>
  <si>
    <t>ОП.09.д</t>
  </si>
  <si>
    <t>Основы курсового и дипломного проектирования</t>
  </si>
  <si>
    <t xml:space="preserve">Уровень образования - среднее общее </t>
  </si>
  <si>
    <t>1 семестр</t>
  </si>
  <si>
    <t>2 семестр</t>
  </si>
  <si>
    <t>1 курс</t>
  </si>
  <si>
    <t>Итого за 1 курс</t>
  </si>
  <si>
    <t>1,2,3</t>
  </si>
  <si>
    <t>ОП.10.ц</t>
  </si>
  <si>
    <t>ОП.11.д</t>
  </si>
  <si>
    <t>ОП.12.д</t>
  </si>
  <si>
    <t>Особенности технологического процесса в нефтяной отрасли</t>
  </si>
  <si>
    <t>Эксплуатационные материалы</t>
  </si>
  <si>
    <t>СГ.07 в</t>
  </si>
  <si>
    <t>Основы деловой культуры и культуры речи</t>
  </si>
  <si>
    <t>4к</t>
  </si>
  <si>
    <t>1368/38</t>
  </si>
  <si>
    <t>108/3</t>
  </si>
  <si>
    <t>1080/30</t>
  </si>
  <si>
    <t>144/4</t>
  </si>
  <si>
    <t>1512/52</t>
  </si>
  <si>
    <t>612/17</t>
  </si>
  <si>
    <t>540/15</t>
  </si>
  <si>
    <t>216/6</t>
  </si>
  <si>
    <t>4464/147</t>
  </si>
  <si>
    <t xml:space="preserve"> № 122/1 от "04 " апреля 2025 г.</t>
  </si>
  <si>
    <t>3.  Учебный план 23.02.07 11 кл П</t>
  </si>
  <si>
    <t xml:space="preserve"> Учебный план 23.02.07 11 кл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</si>
</sst>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7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0" fillId="0" borderId="0" xfId="0"/>
    <xf numFmtId="0" fontId="6" fillId="5" borderId="2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top" wrapText="1"/>
    </xf>
    <xf numFmtId="0" fontId="13" fillId="0" borderId="0" xfId="0" applyFont="1"/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horizontal="justify" vertical="distributed"/>
    </xf>
    <xf numFmtId="49" fontId="16" fillId="4" borderId="4" xfId="0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distributed"/>
    </xf>
    <xf numFmtId="0" fontId="6" fillId="5" borderId="6" xfId="0" applyFont="1" applyFill="1" applyBorder="1" applyAlignment="1">
      <alignment horizontal="center" vertical="distributed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distributed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distributed"/>
    </xf>
    <xf numFmtId="0" fontId="6" fillId="6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distributed"/>
    </xf>
    <xf numFmtId="0" fontId="16" fillId="5" borderId="2" xfId="0" applyFont="1" applyFill="1" applyBorder="1" applyAlignment="1">
      <alignment horizontal="center"/>
    </xf>
    <xf numFmtId="0" fontId="16" fillId="6" borderId="2" xfId="0" applyFont="1" applyFill="1" applyBorder="1" applyAlignment="1">
      <alignment horizontal="left" vertical="top" wrapText="1"/>
    </xf>
    <xf numFmtId="0" fontId="16" fillId="6" borderId="2" xfId="0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distributed"/>
    </xf>
    <xf numFmtId="0" fontId="6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distributed"/>
    </xf>
    <xf numFmtId="0" fontId="6" fillId="0" borderId="2" xfId="0" applyFont="1" applyBorder="1" applyAlignment="1"/>
    <xf numFmtId="0" fontId="0" fillId="0" borderId="0" xfId="0" applyAlignment="1"/>
    <xf numFmtId="49" fontId="1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/>
    <xf numFmtId="0" fontId="14" fillId="0" borderId="0" xfId="0" applyFont="1"/>
    <xf numFmtId="0" fontId="0" fillId="0" borderId="0" xfId="0" applyAlignment="1"/>
    <xf numFmtId="0" fontId="17" fillId="0" borderId="2" xfId="0" applyFont="1" applyBorder="1" applyAlignment="1">
      <alignment horizontal="center" vertical="center"/>
    </xf>
    <xf numFmtId="0" fontId="13" fillId="0" borderId="0" xfId="0" applyFont="1" applyBorder="1"/>
    <xf numFmtId="0" fontId="11" fillId="0" borderId="0" xfId="0" applyFont="1" applyBorder="1" applyAlignment="1"/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12" fillId="0" borderId="17" xfId="0" applyFont="1" applyBorder="1"/>
    <xf numFmtId="0" fontId="14" fillId="0" borderId="17" xfId="0" applyFont="1" applyBorder="1"/>
    <xf numFmtId="0" fontId="8" fillId="0" borderId="0" xfId="0" applyFont="1" applyFill="1" applyAlignment="1">
      <alignment horizontal="justify" vertical="distributed"/>
    </xf>
    <xf numFmtId="0" fontId="8" fillId="0" borderId="0" xfId="0" applyFont="1" applyFill="1" applyBorder="1" applyAlignment="1">
      <alignment wrapText="1"/>
    </xf>
    <xf numFmtId="0" fontId="0" fillId="0" borderId="0" xfId="0" applyFill="1" applyBorder="1" applyAlignment="1">
      <alignment vertical="top"/>
    </xf>
    <xf numFmtId="0" fontId="0" fillId="0" borderId="0" xfId="0" applyBorder="1" applyAlignment="1"/>
    <xf numFmtId="0" fontId="3" fillId="0" borderId="0" xfId="0" applyFont="1" applyFill="1" applyBorder="1" applyAlignment="1">
      <alignment horizontal="left" vertical="distributed"/>
    </xf>
    <xf numFmtId="0" fontId="6" fillId="0" borderId="2" xfId="0" applyFont="1" applyBorder="1"/>
    <xf numFmtId="0" fontId="6" fillId="0" borderId="2" xfId="0" applyFont="1" applyFill="1" applyBorder="1"/>
    <xf numFmtId="0" fontId="16" fillId="4" borderId="2" xfId="0" applyFont="1" applyFill="1" applyBorder="1" applyAlignment="1">
      <alignment horizontal="left" vertical="distributed"/>
    </xf>
    <xf numFmtId="0" fontId="16" fillId="6" borderId="2" xfId="0" applyFont="1" applyFill="1" applyBorder="1" applyAlignment="1">
      <alignment horizontal="left" vertical="distributed"/>
    </xf>
    <xf numFmtId="49" fontId="4" fillId="0" borderId="2" xfId="0" applyNumberFormat="1" applyFont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textRotation="255"/>
    </xf>
    <xf numFmtId="0" fontId="19" fillId="5" borderId="8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/>
    <xf numFmtId="0" fontId="16" fillId="4" borderId="13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distributed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/>
    </xf>
    <xf numFmtId="0" fontId="16" fillId="6" borderId="13" xfId="0" applyFont="1" applyFill="1" applyBorder="1" applyAlignment="1">
      <alignment horizontal="center" vertical="distributed"/>
    </xf>
    <xf numFmtId="0" fontId="6" fillId="0" borderId="22" xfId="0" applyFont="1" applyBorder="1"/>
    <xf numFmtId="0" fontId="16" fillId="6" borderId="13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distributed"/>
    </xf>
    <xf numFmtId="0" fontId="16" fillId="4" borderId="20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distributed"/>
    </xf>
    <xf numFmtId="0" fontId="16" fillId="6" borderId="13" xfId="0" applyFont="1" applyFill="1" applyBorder="1" applyAlignment="1">
      <alignment horizontal="center" vertical="top"/>
    </xf>
    <xf numFmtId="0" fontId="6" fillId="5" borderId="13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distributed"/>
    </xf>
    <xf numFmtId="0" fontId="6" fillId="5" borderId="26" xfId="0" applyFont="1" applyFill="1" applyBorder="1" applyAlignment="1">
      <alignment horizontal="center" vertical="distributed"/>
    </xf>
    <xf numFmtId="0" fontId="6" fillId="5" borderId="2" xfId="0" applyFont="1" applyFill="1" applyBorder="1" applyAlignment="1">
      <alignment vertical="distributed"/>
    </xf>
    <xf numFmtId="0" fontId="6" fillId="5" borderId="1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justify" vertical="center"/>
    </xf>
    <xf numFmtId="0" fontId="16" fillId="5" borderId="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/>
    </xf>
    <xf numFmtId="0" fontId="16" fillId="4" borderId="29" xfId="0" applyFont="1" applyFill="1" applyBorder="1" applyAlignment="1">
      <alignment vertical="center" wrapText="1"/>
    </xf>
    <xf numFmtId="0" fontId="16" fillId="4" borderId="29" xfId="0" applyFont="1" applyFill="1" applyBorder="1" applyAlignment="1">
      <alignment horizontal="center" vertical="center" wrapText="1"/>
    </xf>
    <xf numFmtId="1" fontId="16" fillId="4" borderId="29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distributed"/>
    </xf>
    <xf numFmtId="0" fontId="0" fillId="0" borderId="28" xfId="0" applyBorder="1"/>
    <xf numFmtId="0" fontId="16" fillId="4" borderId="10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6" fillId="4" borderId="12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7" xfId="0" applyFont="1" applyFill="1" applyBorder="1"/>
    <xf numFmtId="0" fontId="6" fillId="3" borderId="12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distributed"/>
    </xf>
    <xf numFmtId="0" fontId="6" fillId="5" borderId="22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distributed"/>
    </xf>
    <xf numFmtId="0" fontId="6" fillId="5" borderId="7" xfId="0" applyFont="1" applyFill="1" applyBorder="1" applyAlignment="1">
      <alignment horizontal="left" vertical="distributed"/>
    </xf>
    <xf numFmtId="0" fontId="6" fillId="3" borderId="12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distributed"/>
    </xf>
    <xf numFmtId="0" fontId="6" fillId="0" borderId="7" xfId="0" applyFont="1" applyBorder="1" applyAlignment="1"/>
    <xf numFmtId="0" fontId="6" fillId="0" borderId="3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/>
    </xf>
    <xf numFmtId="0" fontId="16" fillId="3" borderId="22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/>
    <xf numFmtId="0" fontId="16" fillId="5" borderId="37" xfId="0" applyFont="1" applyFill="1" applyBorder="1" applyAlignment="1">
      <alignment horizontal="center" vertical="center" textRotation="255"/>
    </xf>
    <xf numFmtId="0" fontId="21" fillId="5" borderId="43" xfId="0" applyFont="1" applyFill="1" applyBorder="1" applyAlignment="1">
      <alignment horizontal="center" vertical="top" wrapText="1"/>
    </xf>
    <xf numFmtId="0" fontId="15" fillId="5" borderId="43" xfId="0" applyFont="1" applyFill="1" applyBorder="1" applyAlignment="1">
      <alignment horizontal="center" vertical="top" wrapText="1"/>
    </xf>
    <xf numFmtId="0" fontId="9" fillId="5" borderId="43" xfId="0" applyFont="1" applyFill="1" applyBorder="1" applyAlignment="1">
      <alignment horizontal="center" vertical="top" wrapText="1"/>
    </xf>
    <xf numFmtId="0" fontId="6" fillId="5" borderId="38" xfId="0" applyFont="1" applyFill="1" applyBorder="1" applyAlignment="1">
      <alignment horizontal="center" vertical="top" wrapText="1"/>
    </xf>
    <xf numFmtId="0" fontId="6" fillId="5" borderId="39" xfId="0" applyFont="1" applyFill="1" applyBorder="1" applyAlignment="1">
      <alignment horizontal="center" vertical="top" wrapText="1"/>
    </xf>
    <xf numFmtId="0" fontId="6" fillId="5" borderId="39" xfId="0" applyFont="1" applyFill="1" applyBorder="1" applyAlignment="1">
      <alignment horizontal="center" wrapText="1"/>
    </xf>
    <xf numFmtId="0" fontId="16" fillId="5" borderId="44" xfId="0" applyFont="1" applyFill="1" applyBorder="1" applyAlignment="1">
      <alignment horizontal="center" vertical="center" textRotation="255"/>
    </xf>
    <xf numFmtId="0" fontId="16" fillId="0" borderId="7" xfId="0" applyFont="1" applyFill="1" applyBorder="1" applyAlignment="1">
      <alignment horizontal="center"/>
    </xf>
    <xf numFmtId="0" fontId="24" fillId="5" borderId="2" xfId="0" applyFont="1" applyFill="1" applyBorder="1" applyAlignment="1">
      <alignment horizontal="left" vertical="distributed"/>
    </xf>
    <xf numFmtId="0" fontId="10" fillId="0" borderId="0" xfId="0" applyFont="1" applyFill="1" applyAlignment="1"/>
    <xf numFmtId="0" fontId="0" fillId="0" borderId="0" xfId="0" applyFill="1" applyAlignment="1"/>
    <xf numFmtId="0" fontId="6" fillId="5" borderId="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5" borderId="2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16" fillId="6" borderId="2" xfId="0" applyFont="1" applyFill="1" applyBorder="1" applyAlignment="1">
      <alignment horizontal="left" vertical="top"/>
    </xf>
    <xf numFmtId="0" fontId="6" fillId="5" borderId="2" xfId="0" applyFont="1" applyFill="1" applyBorder="1" applyAlignment="1">
      <alignment horizontal="left" vertical="top"/>
    </xf>
    <xf numFmtId="0" fontId="22" fillId="5" borderId="2" xfId="0" applyFont="1" applyFill="1" applyBorder="1" applyAlignment="1">
      <alignment horizontal="justify" vertical="top"/>
    </xf>
    <xf numFmtId="0" fontId="16" fillId="4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justify" vertical="top" wrapText="1"/>
    </xf>
    <xf numFmtId="0" fontId="23" fillId="0" borderId="0" xfId="0" applyFont="1" applyBorder="1" applyAlignment="1">
      <alignment horizontal="justify" vertical="top" wrapText="1"/>
    </xf>
    <xf numFmtId="0" fontId="16" fillId="5" borderId="2" xfId="0" applyFont="1" applyFill="1" applyBorder="1" applyAlignment="1">
      <alignment vertical="top" wrapText="1"/>
    </xf>
    <xf numFmtId="0" fontId="6" fillId="5" borderId="25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textRotation="255"/>
    </xf>
    <xf numFmtId="0" fontId="6" fillId="5" borderId="3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textRotation="255"/>
    </xf>
    <xf numFmtId="0" fontId="16" fillId="5" borderId="22" xfId="0" applyFont="1" applyFill="1" applyBorder="1" applyAlignment="1">
      <alignment horizontal="center" vertical="center" textRotation="255"/>
    </xf>
    <xf numFmtId="0" fontId="16" fillId="5" borderId="47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48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1" fontId="16" fillId="5" borderId="24" xfId="0" applyNumberFormat="1" applyFont="1" applyFill="1" applyBorder="1" applyAlignment="1">
      <alignment horizontal="center" vertical="center" textRotation="90"/>
    </xf>
    <xf numFmtId="1" fontId="16" fillId="5" borderId="3" xfId="0" applyNumberFormat="1" applyFont="1" applyFill="1" applyBorder="1" applyAlignment="1">
      <alignment horizontal="center" vertical="center" textRotation="90"/>
    </xf>
    <xf numFmtId="1" fontId="16" fillId="5" borderId="4" xfId="0" applyNumberFormat="1" applyFont="1" applyFill="1" applyBorder="1" applyAlignment="1">
      <alignment horizontal="center" vertical="center" textRotation="90"/>
    </xf>
    <xf numFmtId="0" fontId="6" fillId="5" borderId="1" xfId="0" applyFont="1" applyFill="1" applyBorder="1" applyAlignment="1">
      <alignment horizontal="center" vertical="distributed"/>
    </xf>
    <xf numFmtId="0" fontId="6" fillId="5" borderId="4" xfId="0" applyFont="1" applyFill="1" applyBorder="1" applyAlignment="1">
      <alignment horizontal="center" vertical="distributed"/>
    </xf>
    <xf numFmtId="0" fontId="17" fillId="0" borderId="28" xfId="0" applyFont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 textRotation="90" wrapText="1"/>
    </xf>
    <xf numFmtId="0" fontId="20" fillId="5" borderId="1" xfId="0" applyFont="1" applyFill="1" applyBorder="1" applyAlignment="1">
      <alignment horizontal="center" vertical="center" textRotation="90"/>
    </xf>
    <xf numFmtId="0" fontId="20" fillId="5" borderId="3" xfId="0" applyFont="1" applyFill="1" applyBorder="1" applyAlignment="1">
      <alignment horizontal="center" vertical="center" textRotation="90"/>
    </xf>
    <xf numFmtId="0" fontId="20" fillId="5" borderId="4" xfId="0" applyFont="1" applyFill="1" applyBorder="1" applyAlignment="1">
      <alignment horizontal="center" vertical="center" textRotation="90"/>
    </xf>
    <xf numFmtId="0" fontId="20" fillId="5" borderId="23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20" fillId="5" borderId="20" xfId="0" applyFont="1" applyFill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20" fillId="5" borderId="31" xfId="0" applyFont="1" applyFill="1" applyBorder="1" applyAlignment="1">
      <alignment horizontal="center" vertical="center" wrapText="1"/>
    </xf>
    <xf numFmtId="0" fontId="20" fillId="5" borderId="25" xfId="0" applyFont="1" applyFill="1" applyBorder="1" applyAlignment="1">
      <alignment horizontal="center" vertical="center" wrapText="1"/>
    </xf>
    <xf numFmtId="0" fontId="20" fillId="5" borderId="30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5" borderId="36" xfId="0" applyFont="1" applyFill="1" applyBorder="1" applyAlignment="1">
      <alignment horizontal="center" vertical="center" textRotation="90" wrapText="1"/>
    </xf>
    <xf numFmtId="0" fontId="20" fillId="5" borderId="37" xfId="0" applyFont="1" applyFill="1" applyBorder="1" applyAlignment="1">
      <alignment horizontal="center" vertical="center" textRotation="90" wrapText="1"/>
    </xf>
    <xf numFmtId="0" fontId="20" fillId="5" borderId="22" xfId="0" applyFont="1" applyFill="1" applyBorder="1" applyAlignment="1">
      <alignment horizontal="center" vertical="center" textRotation="90" wrapText="1"/>
    </xf>
    <xf numFmtId="0" fontId="20" fillId="5" borderId="40" xfId="0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center" vertical="center"/>
    </xf>
    <xf numFmtId="0" fontId="20" fillId="5" borderId="42" xfId="0" applyFont="1" applyFill="1" applyBorder="1" applyAlignment="1">
      <alignment horizontal="center" vertical="center"/>
    </xf>
    <xf numFmtId="0" fontId="20" fillId="5" borderId="35" xfId="0" applyFont="1" applyFill="1" applyBorder="1" applyAlignment="1">
      <alignment horizontal="center" vertical="center" textRotation="90" wrapText="1"/>
    </xf>
    <xf numFmtId="0" fontId="20" fillId="5" borderId="5" xfId="0" applyFont="1" applyFill="1" applyBorder="1" applyAlignment="1">
      <alignment horizontal="center" vertical="center" textRotation="90" wrapText="1"/>
    </xf>
    <xf numFmtId="0" fontId="20" fillId="5" borderId="10" xfId="0" applyFont="1" applyFill="1" applyBorder="1" applyAlignment="1">
      <alignment horizontal="center" vertical="center" textRotation="90" wrapText="1"/>
    </xf>
    <xf numFmtId="0" fontId="20" fillId="5" borderId="1" xfId="0" applyFont="1" applyFill="1" applyBorder="1" applyAlignment="1">
      <alignment horizontal="center" vertical="center" textRotation="90" wrapText="1"/>
    </xf>
    <xf numFmtId="0" fontId="20" fillId="5" borderId="3" xfId="0" applyFont="1" applyFill="1" applyBorder="1" applyAlignment="1">
      <alignment horizontal="center" vertical="center" textRotation="90" wrapText="1"/>
    </xf>
    <xf numFmtId="0" fontId="20" fillId="5" borderId="4" xfId="0" applyFont="1" applyFill="1" applyBorder="1" applyAlignment="1">
      <alignment horizontal="center" vertical="center" textRotation="90" wrapText="1"/>
    </xf>
    <xf numFmtId="0" fontId="17" fillId="0" borderId="0" xfId="0" applyFont="1" applyBorder="1" applyAlignment="1">
      <alignment horizontal="center"/>
    </xf>
    <xf numFmtId="0" fontId="20" fillId="0" borderId="5" xfId="0" applyFont="1" applyBorder="1" applyAlignment="1">
      <alignment horizontal="center" vertical="center" textRotation="90" wrapText="1"/>
    </xf>
    <xf numFmtId="0" fontId="20" fillId="0" borderId="10" xfId="0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textRotation="90" wrapText="1"/>
    </xf>
    <xf numFmtId="0" fontId="20" fillId="0" borderId="4" xfId="0" applyFont="1" applyBorder="1" applyAlignment="1">
      <alignment horizontal="center" vertical="center" textRotation="90" wrapText="1"/>
    </xf>
    <xf numFmtId="0" fontId="20" fillId="5" borderId="2" xfId="0" applyFont="1" applyFill="1" applyBorder="1" applyAlignment="1">
      <alignment horizontal="center" vertical="distributed"/>
    </xf>
    <xf numFmtId="0" fontId="20" fillId="5" borderId="12" xfId="0" applyFont="1" applyFill="1" applyBorder="1" applyAlignment="1">
      <alignment horizontal="center" vertical="distributed"/>
    </xf>
    <xf numFmtId="0" fontId="20" fillId="5" borderId="46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distributed"/>
    </xf>
    <xf numFmtId="0" fontId="20" fillId="5" borderId="11" xfId="0" applyFont="1" applyFill="1" applyBorder="1" applyAlignment="1">
      <alignment horizontal="center" vertical="distributed"/>
    </xf>
    <xf numFmtId="0" fontId="20" fillId="5" borderId="38" xfId="0" applyFont="1" applyFill="1" applyBorder="1" applyAlignment="1">
      <alignment horizontal="center" vertical="distributed"/>
    </xf>
    <xf numFmtId="0" fontId="20" fillId="5" borderId="45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0" fillId="5" borderId="38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/>
    </xf>
    <xf numFmtId="0" fontId="20" fillId="5" borderId="7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left" vertical="center" textRotation="90" wrapText="1"/>
    </xf>
    <xf numFmtId="0" fontId="20" fillId="5" borderId="3" xfId="0" applyFont="1" applyFill="1" applyBorder="1" applyAlignment="1">
      <alignment horizontal="left" vertical="center" textRotation="90" wrapText="1"/>
    </xf>
    <xf numFmtId="0" fontId="20" fillId="5" borderId="4" xfId="0" applyFont="1" applyFill="1" applyBorder="1" applyAlignment="1">
      <alignment horizontal="left" vertical="center" textRotation="90" wrapText="1"/>
    </xf>
    <xf numFmtId="0" fontId="1" fillId="0" borderId="0" xfId="0" applyFont="1" applyAlignment="1"/>
    <xf numFmtId="0" fontId="0" fillId="0" borderId="0" xfId="0" applyAlignment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/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readingOrder="1"/>
    </xf>
    <xf numFmtId="0" fontId="2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7" fillId="0" borderId="14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 textRotation="90"/>
    </xf>
    <xf numFmtId="0" fontId="17" fillId="0" borderId="2" xfId="0" applyFont="1" applyBorder="1" applyAlignment="1">
      <alignment horizontal="center" vertical="center" textRotation="90"/>
    </xf>
    <xf numFmtId="49" fontId="17" fillId="0" borderId="12" xfId="0" applyNumberFormat="1" applyFont="1" applyBorder="1" applyAlignment="1">
      <alignment horizontal="center" vertical="center" textRotation="90"/>
    </xf>
    <xf numFmtId="0" fontId="17" fillId="0" borderId="12" xfId="0" applyFont="1" applyBorder="1" applyAlignment="1">
      <alignment horizontal="center" vertical="center" textRotation="90"/>
    </xf>
    <xf numFmtId="49" fontId="17" fillId="0" borderId="14" xfId="0" applyNumberFormat="1" applyFont="1" applyBorder="1" applyAlignment="1">
      <alignment horizontal="center" vertical="center" textRotation="90"/>
    </xf>
    <xf numFmtId="49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 textRotation="89"/>
    </xf>
    <xf numFmtId="0" fontId="17" fillId="0" borderId="2" xfId="0" applyFont="1" applyBorder="1" applyAlignment="1">
      <alignment horizontal="center" vertical="center" textRotation="89"/>
    </xf>
    <xf numFmtId="0" fontId="17" fillId="0" borderId="18" xfId="0" applyFont="1" applyBorder="1" applyAlignment="1">
      <alignment horizontal="center" vertical="center" textRotation="90"/>
    </xf>
    <xf numFmtId="0" fontId="18" fillId="0" borderId="13" xfId="0" applyFont="1" applyBorder="1" applyAlignment="1">
      <alignment horizontal="center" vertical="center" textRotation="90"/>
    </xf>
    <xf numFmtId="0" fontId="12" fillId="0" borderId="0" xfId="0" applyFont="1" applyAlignment="1"/>
    <xf numFmtId="0" fontId="13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CCFF"/>
      <color rgb="FF26E2BE"/>
      <color rgb="FFFF99CC"/>
      <color rgb="FFFF3399"/>
      <color rgb="FFFF99FF"/>
      <color rgb="FF0796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0"/>
  <sheetViews>
    <sheetView view="pageLayout" topLeftCell="A55" zoomScale="80" zoomScalePageLayoutView="80" workbookViewId="0">
      <selection activeCell="Q38" sqref="Q38"/>
    </sheetView>
  </sheetViews>
  <sheetFormatPr defaultColWidth="9.140625" defaultRowHeight="15" x14ac:dyDescent="0.25"/>
  <cols>
    <col min="1" max="1" width="12.42578125" style="1" customWidth="1"/>
    <col min="2" max="2" width="48.85546875" style="1" customWidth="1"/>
    <col min="3" max="3" width="4.5703125" style="1" customWidth="1"/>
    <col min="4" max="4" width="4.85546875" style="1" customWidth="1"/>
    <col min="5" max="5" width="4.7109375" style="1" customWidth="1"/>
    <col min="6" max="6" width="4" style="1" customWidth="1"/>
    <col min="7" max="7" width="3.42578125" style="1" customWidth="1"/>
    <col min="8" max="8" width="6" style="1" customWidth="1"/>
    <col min="9" max="9" width="5.42578125" style="1" customWidth="1"/>
    <col min="10" max="10" width="7.42578125" style="1" customWidth="1"/>
    <col min="11" max="11" width="5" style="1" customWidth="1"/>
    <col min="12" max="12" width="5.42578125" style="1" customWidth="1"/>
    <col min="13" max="13" width="4.28515625" style="1" customWidth="1"/>
    <col min="14" max="15" width="4.42578125" style="1" customWidth="1"/>
    <col min="16" max="16" width="6" style="1" customWidth="1"/>
    <col min="17" max="17" width="5" style="1" customWidth="1"/>
    <col min="18" max="18" width="5.42578125" style="1" customWidth="1"/>
    <col min="19" max="19" width="5" style="1" customWidth="1"/>
    <col min="20" max="20" width="5.28515625" style="1" customWidth="1"/>
    <col min="21" max="21" width="5.7109375" style="1" customWidth="1"/>
    <col min="22" max="22" width="6" style="1" customWidth="1"/>
    <col min="23" max="23" width="5.5703125" style="1" customWidth="1"/>
    <col min="24" max="24" width="6.140625" style="1" customWidth="1"/>
    <col min="25" max="25" width="5.5703125" style="1" customWidth="1"/>
    <col min="26" max="26" width="5.85546875" style="1" customWidth="1"/>
    <col min="27" max="16384" width="9.140625" style="1"/>
  </cols>
  <sheetData>
    <row r="1" spans="1:33" ht="19.5" thickBot="1" x14ac:dyDescent="0.35">
      <c r="A1" s="178" t="s">
        <v>258</v>
      </c>
      <c r="B1" s="178"/>
      <c r="C1" s="178"/>
      <c r="D1" s="178"/>
      <c r="E1" s="178"/>
      <c r="F1" s="178"/>
      <c r="G1" s="178"/>
      <c r="H1" s="178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</row>
    <row r="2" spans="1:33" ht="27.75" customHeight="1" x14ac:dyDescent="0.25">
      <c r="A2" s="185" t="s">
        <v>153</v>
      </c>
      <c r="B2" s="188" t="s">
        <v>132</v>
      </c>
      <c r="C2" s="191" t="s">
        <v>12</v>
      </c>
      <c r="D2" s="192"/>
      <c r="E2" s="192"/>
      <c r="F2" s="192"/>
      <c r="G2" s="193"/>
      <c r="H2" s="220" t="s">
        <v>129</v>
      </c>
      <c r="I2" s="221"/>
      <c r="J2" s="221"/>
      <c r="K2" s="221"/>
      <c r="L2" s="221"/>
      <c r="M2" s="221"/>
      <c r="N2" s="221"/>
      <c r="O2" s="222"/>
      <c r="P2" s="223" t="s">
        <v>13</v>
      </c>
      <c r="Q2" s="224"/>
      <c r="R2" s="224"/>
      <c r="S2" s="224"/>
      <c r="T2" s="224"/>
      <c r="U2" s="224"/>
      <c r="V2" s="224"/>
      <c r="W2" s="224"/>
      <c r="X2" s="225"/>
      <c r="Y2" s="211" t="s">
        <v>140</v>
      </c>
      <c r="Z2" s="213" t="s">
        <v>141</v>
      </c>
    </row>
    <row r="3" spans="1:33" ht="23.25" customHeight="1" x14ac:dyDescent="0.25">
      <c r="A3" s="186"/>
      <c r="B3" s="189"/>
      <c r="C3" s="194"/>
      <c r="D3" s="195"/>
      <c r="E3" s="195"/>
      <c r="F3" s="195"/>
      <c r="G3" s="196"/>
      <c r="H3" s="181" t="s">
        <v>130</v>
      </c>
      <c r="I3" s="215" t="s">
        <v>138</v>
      </c>
      <c r="J3" s="215"/>
      <c r="K3" s="215"/>
      <c r="L3" s="215"/>
      <c r="M3" s="215"/>
      <c r="N3" s="215"/>
      <c r="O3" s="216"/>
      <c r="P3" s="217" t="s">
        <v>139</v>
      </c>
      <c r="Q3" s="218"/>
      <c r="R3" s="218"/>
      <c r="S3" s="218"/>
      <c r="T3" s="218"/>
      <c r="U3" s="218"/>
      <c r="V3" s="218"/>
      <c r="W3" s="218"/>
      <c r="X3" s="219"/>
      <c r="Y3" s="211"/>
      <c r="Z3" s="213"/>
    </row>
    <row r="4" spans="1:33" ht="25.9" customHeight="1" x14ac:dyDescent="0.25">
      <c r="A4" s="186"/>
      <c r="B4" s="189"/>
      <c r="C4" s="181" t="s">
        <v>43</v>
      </c>
      <c r="D4" s="182" t="s">
        <v>44</v>
      </c>
      <c r="E4" s="182" t="s">
        <v>45</v>
      </c>
      <c r="F4" s="182" t="s">
        <v>46</v>
      </c>
      <c r="G4" s="182" t="s">
        <v>222</v>
      </c>
      <c r="H4" s="181"/>
      <c r="I4" s="181" t="s">
        <v>131</v>
      </c>
      <c r="J4" s="226" t="s">
        <v>135</v>
      </c>
      <c r="K4" s="227"/>
      <c r="L4" s="182" t="s">
        <v>136</v>
      </c>
      <c r="M4" s="182" t="s">
        <v>222</v>
      </c>
      <c r="N4" s="182" t="s">
        <v>128</v>
      </c>
      <c r="O4" s="197" t="s">
        <v>137</v>
      </c>
      <c r="P4" s="200" t="s">
        <v>237</v>
      </c>
      <c r="Q4" s="200"/>
      <c r="R4" s="201"/>
      <c r="S4" s="200" t="s">
        <v>14</v>
      </c>
      <c r="T4" s="200"/>
      <c r="U4" s="201"/>
      <c r="V4" s="202" t="s">
        <v>169</v>
      </c>
      <c r="W4" s="202"/>
      <c r="X4" s="203"/>
      <c r="Y4" s="211"/>
      <c r="Z4" s="213"/>
    </row>
    <row r="5" spans="1:33" ht="25.15" customHeight="1" x14ac:dyDescent="0.25">
      <c r="A5" s="186"/>
      <c r="B5" s="189"/>
      <c r="C5" s="181"/>
      <c r="D5" s="183"/>
      <c r="E5" s="183"/>
      <c r="F5" s="183"/>
      <c r="G5" s="183"/>
      <c r="H5" s="181"/>
      <c r="I5" s="181"/>
      <c r="J5" s="207" t="s">
        <v>133</v>
      </c>
      <c r="K5" s="228" t="s">
        <v>134</v>
      </c>
      <c r="L5" s="183"/>
      <c r="M5" s="183"/>
      <c r="N5" s="183"/>
      <c r="O5" s="198"/>
      <c r="P5" s="204" t="s">
        <v>235</v>
      </c>
      <c r="Q5" s="207" t="s">
        <v>236</v>
      </c>
      <c r="R5" s="197" t="s">
        <v>238</v>
      </c>
      <c r="S5" s="204" t="s">
        <v>20</v>
      </c>
      <c r="T5" s="207" t="s">
        <v>142</v>
      </c>
      <c r="U5" s="197" t="s">
        <v>143</v>
      </c>
      <c r="V5" s="204" t="s">
        <v>170</v>
      </c>
      <c r="W5" s="207" t="s">
        <v>171</v>
      </c>
      <c r="X5" s="197" t="s">
        <v>172</v>
      </c>
      <c r="Y5" s="211"/>
      <c r="Z5" s="213"/>
    </row>
    <row r="6" spans="1:33" ht="26.25" customHeight="1" x14ac:dyDescent="0.25">
      <c r="A6" s="186"/>
      <c r="B6" s="189"/>
      <c r="C6" s="181"/>
      <c r="D6" s="183"/>
      <c r="E6" s="183"/>
      <c r="F6" s="183"/>
      <c r="G6" s="183"/>
      <c r="H6" s="181"/>
      <c r="I6" s="181"/>
      <c r="J6" s="208"/>
      <c r="K6" s="229"/>
      <c r="L6" s="183"/>
      <c r="M6" s="183"/>
      <c r="N6" s="183"/>
      <c r="O6" s="198"/>
      <c r="P6" s="205"/>
      <c r="Q6" s="208"/>
      <c r="R6" s="198"/>
      <c r="S6" s="205"/>
      <c r="T6" s="208"/>
      <c r="U6" s="198"/>
      <c r="V6" s="205"/>
      <c r="W6" s="208"/>
      <c r="X6" s="198"/>
      <c r="Y6" s="211"/>
      <c r="Z6" s="213"/>
    </row>
    <row r="7" spans="1:33" ht="42.75" customHeight="1" x14ac:dyDescent="0.25">
      <c r="A7" s="187"/>
      <c r="B7" s="190"/>
      <c r="C7" s="181"/>
      <c r="D7" s="184"/>
      <c r="E7" s="184"/>
      <c r="F7" s="184"/>
      <c r="G7" s="184"/>
      <c r="H7" s="181"/>
      <c r="I7" s="181"/>
      <c r="J7" s="209"/>
      <c r="K7" s="230"/>
      <c r="L7" s="184"/>
      <c r="M7" s="184"/>
      <c r="N7" s="184"/>
      <c r="O7" s="199"/>
      <c r="P7" s="206"/>
      <c r="Q7" s="209"/>
      <c r="R7" s="199"/>
      <c r="S7" s="206"/>
      <c r="T7" s="209"/>
      <c r="U7" s="199"/>
      <c r="V7" s="206"/>
      <c r="W7" s="209"/>
      <c r="X7" s="199"/>
      <c r="Y7" s="212"/>
      <c r="Z7" s="214"/>
    </row>
    <row r="8" spans="1:33" x14ac:dyDescent="0.25">
      <c r="A8" s="82">
        <v>1</v>
      </c>
      <c r="B8" s="23">
        <v>2</v>
      </c>
      <c r="C8" s="21" t="s">
        <v>119</v>
      </c>
      <c r="D8" s="22">
        <v>4</v>
      </c>
      <c r="E8" s="22">
        <v>5</v>
      </c>
      <c r="F8" s="23">
        <v>6</v>
      </c>
      <c r="G8" s="23">
        <v>7</v>
      </c>
      <c r="H8" s="23">
        <v>8</v>
      </c>
      <c r="I8" s="23">
        <v>9</v>
      </c>
      <c r="J8" s="23">
        <v>10</v>
      </c>
      <c r="K8" s="23">
        <v>11</v>
      </c>
      <c r="L8" s="23">
        <v>12</v>
      </c>
      <c r="M8" s="23">
        <v>13</v>
      </c>
      <c r="N8" s="23">
        <v>14</v>
      </c>
      <c r="O8" s="116">
        <v>15</v>
      </c>
      <c r="P8" s="115">
        <v>16</v>
      </c>
      <c r="Q8" s="23">
        <v>17</v>
      </c>
      <c r="R8" s="119">
        <v>18</v>
      </c>
      <c r="S8" s="115">
        <v>19</v>
      </c>
      <c r="T8" s="23">
        <v>20</v>
      </c>
      <c r="U8" s="119">
        <v>21</v>
      </c>
      <c r="V8" s="115">
        <v>22</v>
      </c>
      <c r="W8" s="23">
        <v>23</v>
      </c>
      <c r="X8" s="119">
        <v>24</v>
      </c>
      <c r="Y8" s="115">
        <v>25</v>
      </c>
      <c r="Z8" s="23">
        <v>26</v>
      </c>
      <c r="AA8" s="3"/>
      <c r="AB8" s="3"/>
      <c r="AC8" s="3"/>
      <c r="AD8" s="3"/>
      <c r="AE8" s="3"/>
      <c r="AF8" s="3"/>
      <c r="AG8" s="3"/>
    </row>
    <row r="9" spans="1:33" ht="18" customHeight="1" x14ac:dyDescent="0.25">
      <c r="A9" s="80" t="s">
        <v>155</v>
      </c>
      <c r="B9" s="68" t="s">
        <v>156</v>
      </c>
      <c r="C9" s="38">
        <v>3</v>
      </c>
      <c r="D9" s="38">
        <v>3</v>
      </c>
      <c r="E9" s="38">
        <v>7</v>
      </c>
      <c r="F9" s="103">
        <v>0</v>
      </c>
      <c r="G9" s="103">
        <v>0</v>
      </c>
      <c r="H9" s="38">
        <f>H10+H11+H12+H13+H15+H14+H16</f>
        <v>480</v>
      </c>
      <c r="I9" s="38">
        <f t="shared" ref="I9:Z9" si="0">I10+I11+I12+I13+I15+I14+I16</f>
        <v>108</v>
      </c>
      <c r="J9" s="38">
        <f t="shared" si="0"/>
        <v>372</v>
      </c>
      <c r="K9" s="38">
        <f t="shared" si="0"/>
        <v>108</v>
      </c>
      <c r="L9" s="38">
        <f t="shared" si="0"/>
        <v>0</v>
      </c>
      <c r="M9" s="38">
        <f t="shared" si="0"/>
        <v>0</v>
      </c>
      <c r="N9" s="38">
        <f t="shared" si="0"/>
        <v>6</v>
      </c>
      <c r="O9" s="38">
        <f t="shared" si="0"/>
        <v>20</v>
      </c>
      <c r="P9" s="38">
        <f t="shared" si="0"/>
        <v>64</v>
      </c>
      <c r="Q9" s="38">
        <f t="shared" si="0"/>
        <v>216</v>
      </c>
      <c r="R9" s="38">
        <f t="shared" si="0"/>
        <v>280</v>
      </c>
      <c r="S9" s="38">
        <f t="shared" si="0"/>
        <v>100</v>
      </c>
      <c r="T9" s="38">
        <f t="shared" si="0"/>
        <v>100</v>
      </c>
      <c r="U9" s="38">
        <f t="shared" si="0"/>
        <v>200</v>
      </c>
      <c r="V9" s="38">
        <f t="shared" si="0"/>
        <v>0</v>
      </c>
      <c r="W9" s="38">
        <f t="shared" si="0"/>
        <v>0</v>
      </c>
      <c r="X9" s="38">
        <f t="shared" si="0"/>
        <v>0</v>
      </c>
      <c r="Y9" s="38">
        <f t="shared" si="0"/>
        <v>444</v>
      </c>
      <c r="Z9" s="38">
        <f t="shared" si="0"/>
        <v>36</v>
      </c>
      <c r="AA9" s="5"/>
      <c r="AB9" s="5"/>
      <c r="AC9" s="5"/>
      <c r="AD9" s="5"/>
      <c r="AE9" s="5"/>
    </row>
    <row r="10" spans="1:33" ht="17.25" customHeight="1" x14ac:dyDescent="0.25">
      <c r="A10" s="26" t="s">
        <v>157</v>
      </c>
      <c r="B10" s="152" t="s">
        <v>162</v>
      </c>
      <c r="C10" s="98"/>
      <c r="D10" s="26"/>
      <c r="E10" s="26">
        <v>2</v>
      </c>
      <c r="F10" s="100"/>
      <c r="G10" s="100"/>
      <c r="H10" s="30">
        <f>R10+U10+X10</f>
        <v>48</v>
      </c>
      <c r="I10" s="31">
        <v>8</v>
      </c>
      <c r="J10" s="31">
        <v>40</v>
      </c>
      <c r="K10" s="101">
        <v>8</v>
      </c>
      <c r="L10" s="101"/>
      <c r="M10" s="101"/>
      <c r="N10" s="101">
        <v>2</v>
      </c>
      <c r="O10" s="83">
        <v>2</v>
      </c>
      <c r="P10" s="85"/>
      <c r="Q10" s="26">
        <v>48</v>
      </c>
      <c r="R10" s="122">
        <f>Q10+P10</f>
        <v>48</v>
      </c>
      <c r="S10" s="86"/>
      <c r="T10" s="29"/>
      <c r="U10" s="122">
        <f>T10+S10</f>
        <v>0</v>
      </c>
      <c r="V10" s="86"/>
      <c r="W10" s="29"/>
      <c r="X10" s="122">
        <f>W10+V10</f>
        <v>0</v>
      </c>
      <c r="Y10" s="86">
        <v>48</v>
      </c>
      <c r="Z10" s="76"/>
      <c r="AA10" s="5"/>
      <c r="AB10" s="5"/>
      <c r="AC10" s="5"/>
      <c r="AD10" s="5"/>
      <c r="AE10" s="5"/>
    </row>
    <row r="11" spans="1:33" ht="13.5" customHeight="1" x14ac:dyDescent="0.25">
      <c r="A11" s="26" t="s">
        <v>158</v>
      </c>
      <c r="B11" s="152" t="s">
        <v>163</v>
      </c>
      <c r="C11" s="146" t="s">
        <v>239</v>
      </c>
      <c r="D11" s="27"/>
      <c r="E11" s="27">
        <v>4</v>
      </c>
      <c r="F11" s="2"/>
      <c r="G11" s="2"/>
      <c r="H11" s="30">
        <f t="shared" ref="H11:H16" si="1">R11+U11+X11</f>
        <v>128</v>
      </c>
      <c r="I11" s="93">
        <v>28</v>
      </c>
      <c r="J11" s="93">
        <v>100</v>
      </c>
      <c r="K11" s="71">
        <v>28</v>
      </c>
      <c r="L11" s="71"/>
      <c r="M11" s="71"/>
      <c r="N11" s="71">
        <v>2</v>
      </c>
      <c r="O11" s="117">
        <v>2</v>
      </c>
      <c r="P11" s="85">
        <v>32</v>
      </c>
      <c r="Q11" s="26">
        <v>32</v>
      </c>
      <c r="R11" s="122">
        <f t="shared" ref="R11:R16" si="2">Q11+P11</f>
        <v>64</v>
      </c>
      <c r="S11" s="86">
        <v>32</v>
      </c>
      <c r="T11" s="29">
        <v>32</v>
      </c>
      <c r="U11" s="122">
        <f t="shared" ref="U11:U16" si="3">T11+S11</f>
        <v>64</v>
      </c>
      <c r="V11" s="86"/>
      <c r="W11" s="29"/>
      <c r="X11" s="122">
        <f t="shared" ref="X11:X16" si="4">W11+V11</f>
        <v>0</v>
      </c>
      <c r="Y11" s="121">
        <v>128</v>
      </c>
      <c r="Z11" s="66"/>
      <c r="AA11" s="5"/>
      <c r="AB11" s="5"/>
      <c r="AC11" s="5"/>
      <c r="AD11" s="5"/>
      <c r="AE11" s="5"/>
    </row>
    <row r="12" spans="1:33" ht="17.25" customHeight="1" x14ac:dyDescent="0.25">
      <c r="A12" s="26" t="s">
        <v>159</v>
      </c>
      <c r="B12" s="152" t="s">
        <v>11</v>
      </c>
      <c r="C12" s="32"/>
      <c r="D12" s="27"/>
      <c r="E12" s="27">
        <v>2</v>
      </c>
      <c r="F12" s="2"/>
      <c r="G12" s="2"/>
      <c r="H12" s="30">
        <f t="shared" si="1"/>
        <v>68</v>
      </c>
      <c r="I12" s="93">
        <v>20</v>
      </c>
      <c r="J12" s="93">
        <v>48</v>
      </c>
      <c r="K12" s="71">
        <v>20</v>
      </c>
      <c r="L12" s="71"/>
      <c r="M12" s="71"/>
      <c r="N12" s="71">
        <v>2</v>
      </c>
      <c r="O12" s="117">
        <v>2</v>
      </c>
      <c r="P12" s="84"/>
      <c r="Q12" s="2">
        <v>68</v>
      </c>
      <c r="R12" s="122">
        <f t="shared" si="2"/>
        <v>68</v>
      </c>
      <c r="S12" s="86"/>
      <c r="T12" s="29"/>
      <c r="U12" s="122">
        <f t="shared" si="3"/>
        <v>0</v>
      </c>
      <c r="V12" s="86"/>
      <c r="W12" s="29"/>
      <c r="X12" s="122">
        <f t="shared" si="4"/>
        <v>0</v>
      </c>
      <c r="Y12" s="121">
        <v>68</v>
      </c>
      <c r="Z12" s="66"/>
      <c r="AA12" s="5"/>
      <c r="AB12" s="5"/>
      <c r="AC12" s="5"/>
      <c r="AD12" s="5"/>
      <c r="AE12" s="5"/>
    </row>
    <row r="13" spans="1:33" ht="17.25" customHeight="1" x14ac:dyDescent="0.25">
      <c r="A13" s="26" t="s">
        <v>160</v>
      </c>
      <c r="B13" s="152" t="s">
        <v>0</v>
      </c>
      <c r="C13" s="146"/>
      <c r="D13" s="146" t="s">
        <v>239</v>
      </c>
      <c r="E13" s="27">
        <v>4</v>
      </c>
      <c r="F13" s="2"/>
      <c r="G13" s="2"/>
      <c r="H13" s="30">
        <f t="shared" si="1"/>
        <v>128</v>
      </c>
      <c r="I13" s="93">
        <v>34</v>
      </c>
      <c r="J13" s="93">
        <v>94</v>
      </c>
      <c r="K13" s="71">
        <v>34</v>
      </c>
      <c r="L13" s="71"/>
      <c r="M13" s="71"/>
      <c r="N13" s="71"/>
      <c r="O13" s="117">
        <v>8</v>
      </c>
      <c r="P13" s="84">
        <v>32</v>
      </c>
      <c r="Q13" s="2">
        <v>32</v>
      </c>
      <c r="R13" s="122">
        <f t="shared" si="2"/>
        <v>64</v>
      </c>
      <c r="S13" s="86">
        <v>32</v>
      </c>
      <c r="T13" s="29">
        <v>32</v>
      </c>
      <c r="U13" s="122">
        <f t="shared" si="3"/>
        <v>64</v>
      </c>
      <c r="V13" s="86"/>
      <c r="W13" s="29"/>
      <c r="X13" s="122">
        <f t="shared" si="4"/>
        <v>0</v>
      </c>
      <c r="Y13" s="121">
        <v>128</v>
      </c>
      <c r="Z13" s="66"/>
      <c r="AA13" s="5"/>
      <c r="AB13" s="5"/>
      <c r="AC13" s="5"/>
      <c r="AD13" s="5"/>
      <c r="AE13" s="5"/>
    </row>
    <row r="14" spans="1:33" ht="17.25" customHeight="1" x14ac:dyDescent="0.25">
      <c r="A14" s="26" t="s">
        <v>161</v>
      </c>
      <c r="B14" s="152" t="s">
        <v>175</v>
      </c>
      <c r="C14" s="32"/>
      <c r="D14" s="27"/>
      <c r="E14" s="27">
        <v>3</v>
      </c>
      <c r="F14" s="2"/>
      <c r="G14" s="2"/>
      <c r="H14" s="30">
        <f t="shared" si="1"/>
        <v>36</v>
      </c>
      <c r="I14" s="93">
        <v>6</v>
      </c>
      <c r="J14" s="93">
        <v>30</v>
      </c>
      <c r="K14" s="71">
        <v>6</v>
      </c>
      <c r="L14" s="71"/>
      <c r="M14" s="71"/>
      <c r="N14" s="71"/>
      <c r="O14" s="117">
        <v>2</v>
      </c>
      <c r="P14" s="84"/>
      <c r="Q14" s="2"/>
      <c r="R14" s="122">
        <f t="shared" si="2"/>
        <v>0</v>
      </c>
      <c r="S14" s="86">
        <v>36</v>
      </c>
      <c r="T14" s="29"/>
      <c r="U14" s="122">
        <f t="shared" si="3"/>
        <v>36</v>
      </c>
      <c r="V14" s="86"/>
      <c r="W14" s="29"/>
      <c r="X14" s="122">
        <f t="shared" si="4"/>
        <v>0</v>
      </c>
      <c r="Y14" s="121">
        <v>36</v>
      </c>
      <c r="Z14" s="66"/>
      <c r="AA14" s="5"/>
      <c r="AB14" s="5"/>
      <c r="AC14" s="5"/>
      <c r="AD14" s="5"/>
      <c r="AE14" s="5"/>
    </row>
    <row r="15" spans="1:33" ht="18" customHeight="1" x14ac:dyDescent="0.25">
      <c r="A15" s="26" t="s">
        <v>174</v>
      </c>
      <c r="B15" s="152" t="s">
        <v>167</v>
      </c>
      <c r="C15" s="32"/>
      <c r="D15" s="27"/>
      <c r="E15" s="27">
        <v>2</v>
      </c>
      <c r="F15" s="2"/>
      <c r="G15" s="2"/>
      <c r="H15" s="30">
        <f t="shared" si="1"/>
        <v>36</v>
      </c>
      <c r="I15" s="93">
        <v>6</v>
      </c>
      <c r="J15" s="93">
        <v>30</v>
      </c>
      <c r="K15" s="71">
        <v>6</v>
      </c>
      <c r="L15" s="71"/>
      <c r="M15" s="71"/>
      <c r="N15" s="71"/>
      <c r="O15" s="117">
        <v>2</v>
      </c>
      <c r="P15" s="84"/>
      <c r="Q15" s="2">
        <v>36</v>
      </c>
      <c r="R15" s="122">
        <f t="shared" si="2"/>
        <v>36</v>
      </c>
      <c r="S15" s="86"/>
      <c r="T15" s="29"/>
      <c r="U15" s="122">
        <f t="shared" si="3"/>
        <v>0</v>
      </c>
      <c r="V15" s="86"/>
      <c r="W15" s="29"/>
      <c r="X15" s="122">
        <f t="shared" si="4"/>
        <v>0</v>
      </c>
      <c r="Y15" s="121">
        <v>36</v>
      </c>
      <c r="Z15" s="66"/>
      <c r="AA15" s="5"/>
      <c r="AB15" s="5"/>
      <c r="AC15" s="5"/>
      <c r="AD15" s="5"/>
      <c r="AE15" s="5"/>
    </row>
    <row r="16" spans="1:33" ht="18" customHeight="1" x14ac:dyDescent="0.25">
      <c r="A16" s="26" t="s">
        <v>245</v>
      </c>
      <c r="B16" s="153" t="s">
        <v>246</v>
      </c>
      <c r="C16" s="32"/>
      <c r="D16" s="27"/>
      <c r="E16" s="27">
        <v>4</v>
      </c>
      <c r="F16" s="2"/>
      <c r="G16" s="2"/>
      <c r="H16" s="30">
        <f t="shared" si="1"/>
        <v>36</v>
      </c>
      <c r="I16" s="93">
        <v>6</v>
      </c>
      <c r="J16" s="93">
        <v>30</v>
      </c>
      <c r="K16" s="71">
        <v>6</v>
      </c>
      <c r="L16" s="71"/>
      <c r="M16" s="71"/>
      <c r="N16" s="71"/>
      <c r="O16" s="117">
        <v>2</v>
      </c>
      <c r="P16" s="2"/>
      <c r="Q16" s="2"/>
      <c r="R16" s="122">
        <f t="shared" si="2"/>
        <v>0</v>
      </c>
      <c r="S16" s="29"/>
      <c r="T16" s="29">
        <v>36</v>
      </c>
      <c r="U16" s="122">
        <f t="shared" si="3"/>
        <v>36</v>
      </c>
      <c r="V16" s="29"/>
      <c r="W16" s="29"/>
      <c r="X16" s="122">
        <f t="shared" si="4"/>
        <v>0</v>
      </c>
      <c r="Y16" s="66"/>
      <c r="Z16" s="66">
        <v>36</v>
      </c>
      <c r="AA16" s="5"/>
      <c r="AB16" s="5"/>
      <c r="AC16" s="5"/>
      <c r="AD16" s="5"/>
      <c r="AE16" s="5"/>
    </row>
    <row r="17" spans="1:31" ht="18" customHeight="1" x14ac:dyDescent="0.25">
      <c r="A17" s="80" t="s">
        <v>1</v>
      </c>
      <c r="B17" s="154" t="s">
        <v>10</v>
      </c>
      <c r="C17" s="38">
        <v>7</v>
      </c>
      <c r="D17" s="38">
        <v>0</v>
      </c>
      <c r="E17" s="38">
        <v>7</v>
      </c>
      <c r="F17" s="103">
        <v>4</v>
      </c>
      <c r="G17" s="103">
        <v>0</v>
      </c>
      <c r="H17" s="38">
        <f>H18+H19+H20+H21+H22+H24+H27+H23+H25+H28+H26+H29</f>
        <v>896</v>
      </c>
      <c r="I17" s="38">
        <f t="shared" ref="I17:Z17" si="5">I18+I19+I20+I21+I22+I24+I27+I23+I25+I28+I26+I29</f>
        <v>242</v>
      </c>
      <c r="J17" s="38">
        <f t="shared" si="5"/>
        <v>654</v>
      </c>
      <c r="K17" s="38">
        <f t="shared" si="5"/>
        <v>242</v>
      </c>
      <c r="L17" s="38">
        <f t="shared" si="5"/>
        <v>0</v>
      </c>
      <c r="M17" s="38">
        <f t="shared" si="5"/>
        <v>0</v>
      </c>
      <c r="N17" s="38">
        <f t="shared" si="5"/>
        <v>40</v>
      </c>
      <c r="O17" s="38">
        <f t="shared" si="5"/>
        <v>40</v>
      </c>
      <c r="P17" s="38">
        <f t="shared" si="5"/>
        <v>248</v>
      </c>
      <c r="Q17" s="38">
        <f t="shared" si="5"/>
        <v>324</v>
      </c>
      <c r="R17" s="38">
        <f t="shared" si="5"/>
        <v>572</v>
      </c>
      <c r="S17" s="38">
        <f t="shared" si="5"/>
        <v>72</v>
      </c>
      <c r="T17" s="38">
        <f t="shared" si="5"/>
        <v>180</v>
      </c>
      <c r="U17" s="38">
        <f t="shared" si="5"/>
        <v>252</v>
      </c>
      <c r="V17" s="38">
        <f t="shared" si="5"/>
        <v>72</v>
      </c>
      <c r="W17" s="38">
        <f t="shared" si="5"/>
        <v>0</v>
      </c>
      <c r="X17" s="38">
        <f t="shared" si="5"/>
        <v>72</v>
      </c>
      <c r="Y17" s="38">
        <f t="shared" si="5"/>
        <v>538</v>
      </c>
      <c r="Z17" s="38">
        <f t="shared" si="5"/>
        <v>358</v>
      </c>
      <c r="AA17" s="5"/>
      <c r="AB17" s="5"/>
      <c r="AC17" s="5"/>
      <c r="AD17" s="5"/>
      <c r="AE17" s="5"/>
    </row>
    <row r="18" spans="1:31" s="19" customFormat="1" ht="18.75" customHeight="1" x14ac:dyDescent="0.25">
      <c r="A18" s="97" t="s">
        <v>48</v>
      </c>
      <c r="B18" s="155" t="s">
        <v>176</v>
      </c>
      <c r="C18" s="98">
        <v>1</v>
      </c>
      <c r="D18" s="26"/>
      <c r="E18" s="26">
        <v>2</v>
      </c>
      <c r="F18" s="100"/>
      <c r="G18" s="100"/>
      <c r="H18" s="30">
        <f>R18+U18+X18</f>
        <v>120</v>
      </c>
      <c r="I18" s="31">
        <v>30</v>
      </c>
      <c r="J18" s="31">
        <v>90</v>
      </c>
      <c r="K18" s="101">
        <v>30</v>
      </c>
      <c r="L18" s="101"/>
      <c r="M18" s="101"/>
      <c r="N18" s="101">
        <v>2</v>
      </c>
      <c r="O18" s="83">
        <v>2</v>
      </c>
      <c r="P18" s="85">
        <v>60</v>
      </c>
      <c r="Q18" s="26">
        <v>60</v>
      </c>
      <c r="R18" s="122">
        <f>Q18+P18</f>
        <v>120</v>
      </c>
      <c r="S18" s="86"/>
      <c r="T18" s="29"/>
      <c r="U18" s="122">
        <f>T18+S18</f>
        <v>0</v>
      </c>
      <c r="V18" s="86"/>
      <c r="W18" s="29"/>
      <c r="X18" s="122">
        <f>W18+V18</f>
        <v>0</v>
      </c>
      <c r="Y18" s="86">
        <v>72</v>
      </c>
      <c r="Z18" s="76">
        <v>48</v>
      </c>
      <c r="AA18" s="18"/>
      <c r="AB18" s="18"/>
      <c r="AC18" s="18"/>
      <c r="AD18" s="18"/>
      <c r="AE18" s="18"/>
    </row>
    <row r="19" spans="1:31" s="19" customFormat="1" ht="18.75" customHeight="1" x14ac:dyDescent="0.25">
      <c r="A19" s="97" t="s">
        <v>49</v>
      </c>
      <c r="B19" s="155" t="s">
        <v>196</v>
      </c>
      <c r="C19" s="98">
        <v>1</v>
      </c>
      <c r="D19" s="26"/>
      <c r="E19" s="26"/>
      <c r="F19" s="100">
        <v>2</v>
      </c>
      <c r="G19" s="100"/>
      <c r="H19" s="30">
        <f t="shared" ref="H19:H29" si="6">R19+U19+X19</f>
        <v>152</v>
      </c>
      <c r="I19" s="31">
        <v>16</v>
      </c>
      <c r="J19" s="31">
        <v>136</v>
      </c>
      <c r="K19" s="101">
        <v>16</v>
      </c>
      <c r="L19" s="101"/>
      <c r="M19" s="101"/>
      <c r="N19" s="101">
        <v>6</v>
      </c>
      <c r="O19" s="83">
        <v>6</v>
      </c>
      <c r="P19" s="85">
        <v>68</v>
      </c>
      <c r="Q19" s="26">
        <v>84</v>
      </c>
      <c r="R19" s="122">
        <f t="shared" ref="R19:R29" si="7">Q19+P19</f>
        <v>152</v>
      </c>
      <c r="S19" s="86"/>
      <c r="T19" s="29"/>
      <c r="U19" s="122">
        <f t="shared" ref="U19:U29" si="8">T19+S19</f>
        <v>0</v>
      </c>
      <c r="V19" s="86"/>
      <c r="W19" s="29"/>
      <c r="X19" s="122">
        <f t="shared" ref="X19:X26" si="9">W19+V19</f>
        <v>0</v>
      </c>
      <c r="Y19" s="86">
        <v>106</v>
      </c>
      <c r="Z19" s="76">
        <v>46</v>
      </c>
      <c r="AA19" s="18"/>
      <c r="AB19" s="18"/>
      <c r="AC19" s="18"/>
      <c r="AD19" s="18"/>
      <c r="AE19" s="18"/>
    </row>
    <row r="20" spans="1:31" s="19" customFormat="1" ht="17.25" customHeight="1" x14ac:dyDescent="0.25">
      <c r="A20" s="97" t="s">
        <v>50</v>
      </c>
      <c r="B20" s="155" t="s">
        <v>177</v>
      </c>
      <c r="C20" s="98">
        <v>1</v>
      </c>
      <c r="D20" s="26"/>
      <c r="E20" s="26"/>
      <c r="F20" s="26">
        <v>2</v>
      </c>
      <c r="G20" s="26"/>
      <c r="H20" s="30">
        <f t="shared" si="6"/>
        <v>84</v>
      </c>
      <c r="I20" s="31">
        <v>24</v>
      </c>
      <c r="J20" s="31">
        <v>60</v>
      </c>
      <c r="K20" s="101">
        <v>24</v>
      </c>
      <c r="L20" s="101"/>
      <c r="M20" s="101"/>
      <c r="N20" s="101">
        <v>4</v>
      </c>
      <c r="O20" s="83">
        <v>6</v>
      </c>
      <c r="P20" s="85">
        <v>48</v>
      </c>
      <c r="Q20" s="26">
        <v>36</v>
      </c>
      <c r="R20" s="122">
        <f t="shared" si="7"/>
        <v>84</v>
      </c>
      <c r="S20" s="86"/>
      <c r="T20" s="29"/>
      <c r="U20" s="122">
        <f t="shared" si="8"/>
        <v>0</v>
      </c>
      <c r="V20" s="86"/>
      <c r="W20" s="29"/>
      <c r="X20" s="122">
        <f t="shared" si="9"/>
        <v>0</v>
      </c>
      <c r="Y20" s="86">
        <v>72</v>
      </c>
      <c r="Z20" s="76">
        <v>12</v>
      </c>
      <c r="AA20" s="18"/>
      <c r="AB20" s="18"/>
      <c r="AC20" s="18"/>
      <c r="AD20" s="18"/>
      <c r="AE20" s="18"/>
    </row>
    <row r="21" spans="1:31" s="19" customFormat="1" ht="15.75" customHeight="1" x14ac:dyDescent="0.25">
      <c r="A21" s="97" t="s">
        <v>51</v>
      </c>
      <c r="B21" s="155" t="s">
        <v>195</v>
      </c>
      <c r="C21" s="98">
        <v>1</v>
      </c>
      <c r="D21" s="26"/>
      <c r="E21" s="26">
        <v>2</v>
      </c>
      <c r="F21" s="26"/>
      <c r="G21" s="26"/>
      <c r="H21" s="30">
        <f t="shared" si="6"/>
        <v>72</v>
      </c>
      <c r="I21" s="31">
        <v>26</v>
      </c>
      <c r="J21" s="31">
        <v>46</v>
      </c>
      <c r="K21" s="101">
        <v>26</v>
      </c>
      <c r="L21" s="101"/>
      <c r="M21" s="101"/>
      <c r="N21" s="101">
        <v>2</v>
      </c>
      <c r="O21" s="83">
        <v>2</v>
      </c>
      <c r="P21" s="85">
        <v>36</v>
      </c>
      <c r="Q21" s="26">
        <v>36</v>
      </c>
      <c r="R21" s="122">
        <f t="shared" si="7"/>
        <v>72</v>
      </c>
      <c r="S21" s="86"/>
      <c r="T21" s="29"/>
      <c r="U21" s="122">
        <f t="shared" si="8"/>
        <v>0</v>
      </c>
      <c r="V21" s="86"/>
      <c r="W21" s="29"/>
      <c r="X21" s="122">
        <f t="shared" si="9"/>
        <v>0</v>
      </c>
      <c r="Y21" s="86">
        <v>54</v>
      </c>
      <c r="Z21" s="76">
        <v>18</v>
      </c>
      <c r="AA21" s="18"/>
      <c r="AB21" s="18"/>
      <c r="AC21" s="18"/>
      <c r="AD21" s="18"/>
      <c r="AE21" s="18"/>
    </row>
    <row r="22" spans="1:31" s="19" customFormat="1" ht="16.5" customHeight="1" x14ac:dyDescent="0.25">
      <c r="A22" s="97" t="s">
        <v>52</v>
      </c>
      <c r="B22" s="155" t="s">
        <v>194</v>
      </c>
      <c r="C22" s="98">
        <v>1</v>
      </c>
      <c r="D22" s="26"/>
      <c r="E22" s="26">
        <v>2</v>
      </c>
      <c r="F22" s="26"/>
      <c r="G22" s="26"/>
      <c r="H22" s="30">
        <f t="shared" si="6"/>
        <v>72</v>
      </c>
      <c r="I22" s="31">
        <v>26</v>
      </c>
      <c r="J22" s="31">
        <v>46</v>
      </c>
      <c r="K22" s="101">
        <v>26</v>
      </c>
      <c r="L22" s="101"/>
      <c r="M22" s="101"/>
      <c r="N22" s="101">
        <v>2</v>
      </c>
      <c r="O22" s="83">
        <v>2</v>
      </c>
      <c r="P22" s="85">
        <v>36</v>
      </c>
      <c r="Q22" s="26">
        <v>36</v>
      </c>
      <c r="R22" s="122">
        <f t="shared" si="7"/>
        <v>72</v>
      </c>
      <c r="S22" s="86"/>
      <c r="T22" s="29"/>
      <c r="U22" s="122">
        <f t="shared" si="8"/>
        <v>0</v>
      </c>
      <c r="V22" s="86"/>
      <c r="W22" s="29"/>
      <c r="X22" s="122">
        <f t="shared" si="9"/>
        <v>0</v>
      </c>
      <c r="Y22" s="86">
        <v>54</v>
      </c>
      <c r="Z22" s="76">
        <v>18</v>
      </c>
      <c r="AA22" s="18"/>
      <c r="AB22" s="18"/>
      <c r="AC22" s="18"/>
      <c r="AD22" s="18"/>
      <c r="AE22" s="18"/>
    </row>
    <row r="23" spans="1:31" s="19" customFormat="1" ht="31.5" customHeight="1" x14ac:dyDescent="0.25">
      <c r="A23" s="97" t="s">
        <v>53</v>
      </c>
      <c r="B23" s="151" t="s">
        <v>193</v>
      </c>
      <c r="C23" s="98">
        <v>2</v>
      </c>
      <c r="D23" s="26"/>
      <c r="E23" s="26"/>
      <c r="F23" s="26">
        <v>3</v>
      </c>
      <c r="G23" s="26"/>
      <c r="H23" s="30">
        <f t="shared" si="6"/>
        <v>72</v>
      </c>
      <c r="I23" s="31">
        <v>26</v>
      </c>
      <c r="J23" s="31">
        <v>46</v>
      </c>
      <c r="K23" s="101">
        <v>26</v>
      </c>
      <c r="L23" s="101"/>
      <c r="M23" s="101"/>
      <c r="N23" s="101">
        <v>4</v>
      </c>
      <c r="O23" s="83">
        <v>6</v>
      </c>
      <c r="P23" s="85"/>
      <c r="Q23" s="26">
        <v>36</v>
      </c>
      <c r="R23" s="122">
        <f t="shared" si="7"/>
        <v>36</v>
      </c>
      <c r="S23" s="86">
        <v>36</v>
      </c>
      <c r="T23" s="29"/>
      <c r="U23" s="122">
        <f t="shared" si="8"/>
        <v>36</v>
      </c>
      <c r="V23" s="86"/>
      <c r="W23" s="29"/>
      <c r="X23" s="122">
        <f t="shared" si="9"/>
        <v>0</v>
      </c>
      <c r="Y23" s="86">
        <v>72</v>
      </c>
      <c r="Z23" s="76"/>
      <c r="AA23" s="18"/>
      <c r="AB23" s="18"/>
      <c r="AC23" s="18"/>
      <c r="AD23" s="18"/>
      <c r="AE23" s="18"/>
    </row>
    <row r="24" spans="1:31" s="20" customFormat="1" ht="27.75" customHeight="1" x14ac:dyDescent="0.25">
      <c r="A24" s="97" t="s">
        <v>178</v>
      </c>
      <c r="B24" s="151" t="s">
        <v>179</v>
      </c>
      <c r="C24" s="99"/>
      <c r="D24" s="26"/>
      <c r="E24" s="179" t="s">
        <v>247</v>
      </c>
      <c r="F24" s="100"/>
      <c r="G24" s="100"/>
      <c r="H24" s="30">
        <f t="shared" si="6"/>
        <v>54</v>
      </c>
      <c r="I24" s="31">
        <v>14</v>
      </c>
      <c r="J24" s="31">
        <v>40</v>
      </c>
      <c r="K24" s="101">
        <v>14</v>
      </c>
      <c r="L24" s="101"/>
      <c r="M24" s="101"/>
      <c r="N24" s="101">
        <v>4</v>
      </c>
      <c r="O24" s="83">
        <v>2</v>
      </c>
      <c r="P24" s="85"/>
      <c r="Q24" s="26"/>
      <c r="R24" s="122">
        <f t="shared" si="7"/>
        <v>0</v>
      </c>
      <c r="S24" s="86"/>
      <c r="T24" s="29">
        <v>54</v>
      </c>
      <c r="U24" s="122">
        <f t="shared" si="8"/>
        <v>54</v>
      </c>
      <c r="V24" s="86"/>
      <c r="W24" s="29"/>
      <c r="X24" s="122">
        <f t="shared" si="9"/>
        <v>0</v>
      </c>
      <c r="Y24" s="86">
        <v>54</v>
      </c>
      <c r="Z24" s="76">
        <v>0</v>
      </c>
      <c r="AA24" s="60"/>
      <c r="AB24" s="60"/>
      <c r="AC24" s="60"/>
      <c r="AD24" s="60"/>
      <c r="AE24" s="60"/>
    </row>
    <row r="25" spans="1:31" s="20" customFormat="1" ht="12.75" customHeight="1" x14ac:dyDescent="0.25">
      <c r="A25" s="97" t="s">
        <v>192</v>
      </c>
      <c r="B25" s="155" t="s">
        <v>2</v>
      </c>
      <c r="C25" s="99"/>
      <c r="D25" s="26"/>
      <c r="E25" s="180"/>
      <c r="F25" s="100"/>
      <c r="G25" s="100"/>
      <c r="H25" s="30">
        <f t="shared" si="6"/>
        <v>54</v>
      </c>
      <c r="I25" s="31">
        <v>14</v>
      </c>
      <c r="J25" s="31">
        <v>40</v>
      </c>
      <c r="K25" s="101">
        <v>14</v>
      </c>
      <c r="L25" s="101"/>
      <c r="M25" s="104"/>
      <c r="N25" s="104">
        <v>4</v>
      </c>
      <c r="O25" s="124">
        <v>2</v>
      </c>
      <c r="P25" s="85"/>
      <c r="Q25" s="26"/>
      <c r="R25" s="122">
        <f t="shared" si="7"/>
        <v>0</v>
      </c>
      <c r="S25" s="86"/>
      <c r="T25" s="29">
        <v>54</v>
      </c>
      <c r="U25" s="122">
        <f t="shared" si="8"/>
        <v>54</v>
      </c>
      <c r="V25" s="86"/>
      <c r="W25" s="29"/>
      <c r="X25" s="122">
        <f t="shared" si="9"/>
        <v>0</v>
      </c>
      <c r="Y25" s="86">
        <v>54</v>
      </c>
      <c r="Z25" s="76"/>
      <c r="AA25" s="60"/>
      <c r="AB25" s="60"/>
      <c r="AC25" s="60"/>
      <c r="AD25" s="60"/>
      <c r="AE25" s="60"/>
    </row>
    <row r="26" spans="1:31" s="20" customFormat="1" ht="15.75" customHeight="1" x14ac:dyDescent="0.25">
      <c r="A26" s="97" t="s">
        <v>232</v>
      </c>
      <c r="B26" s="151" t="s">
        <v>233</v>
      </c>
      <c r="C26" s="99"/>
      <c r="D26" s="26"/>
      <c r="E26" s="26">
        <v>2</v>
      </c>
      <c r="F26" s="100"/>
      <c r="G26" s="100"/>
      <c r="H26" s="30">
        <f t="shared" si="6"/>
        <v>36</v>
      </c>
      <c r="I26" s="31">
        <v>6</v>
      </c>
      <c r="J26" s="31">
        <v>30</v>
      </c>
      <c r="K26" s="101">
        <v>6</v>
      </c>
      <c r="L26" s="101"/>
      <c r="M26" s="104"/>
      <c r="N26" s="104">
        <v>2</v>
      </c>
      <c r="O26" s="124">
        <v>2</v>
      </c>
      <c r="P26" s="85"/>
      <c r="Q26" s="26">
        <v>36</v>
      </c>
      <c r="R26" s="122">
        <f t="shared" si="7"/>
        <v>36</v>
      </c>
      <c r="S26" s="86"/>
      <c r="T26" s="29"/>
      <c r="U26" s="122">
        <f t="shared" si="8"/>
        <v>0</v>
      </c>
      <c r="V26" s="86"/>
      <c r="W26" s="29"/>
      <c r="X26" s="122">
        <f t="shared" si="9"/>
        <v>0</v>
      </c>
      <c r="Y26" s="86"/>
      <c r="Z26" s="76">
        <v>36</v>
      </c>
      <c r="AA26" s="60"/>
      <c r="AB26" s="60"/>
      <c r="AC26" s="60"/>
      <c r="AD26" s="60"/>
      <c r="AE26" s="60"/>
    </row>
    <row r="27" spans="1:31" s="20" customFormat="1" ht="14.25" customHeight="1" x14ac:dyDescent="0.25">
      <c r="A27" s="97" t="s">
        <v>240</v>
      </c>
      <c r="B27" s="156" t="s">
        <v>187</v>
      </c>
      <c r="C27" s="99"/>
      <c r="D27" s="26"/>
      <c r="E27" s="26">
        <v>3</v>
      </c>
      <c r="F27" s="100"/>
      <c r="G27" s="100"/>
      <c r="H27" s="30">
        <f t="shared" si="6"/>
        <v>36</v>
      </c>
      <c r="I27" s="31">
        <v>16</v>
      </c>
      <c r="J27" s="31">
        <v>20</v>
      </c>
      <c r="K27" s="101">
        <v>16</v>
      </c>
      <c r="L27" s="101"/>
      <c r="M27" s="104"/>
      <c r="N27" s="104">
        <v>2</v>
      </c>
      <c r="O27" s="124">
        <v>2</v>
      </c>
      <c r="P27" s="85"/>
      <c r="Q27" s="26"/>
      <c r="R27" s="122">
        <f t="shared" si="7"/>
        <v>0</v>
      </c>
      <c r="S27" s="86">
        <v>36</v>
      </c>
      <c r="T27" s="29"/>
      <c r="U27" s="122">
        <f t="shared" si="8"/>
        <v>36</v>
      </c>
      <c r="V27" s="86"/>
      <c r="W27" s="29"/>
      <c r="X27" s="122">
        <f>W27+V27</f>
        <v>0</v>
      </c>
      <c r="Y27" s="86"/>
      <c r="Z27" s="76">
        <v>36</v>
      </c>
      <c r="AA27" s="60"/>
      <c r="AB27" s="60"/>
      <c r="AC27" s="60"/>
      <c r="AD27" s="60"/>
      <c r="AE27" s="60"/>
    </row>
    <row r="28" spans="1:31" s="20" customFormat="1" ht="27" customHeight="1" x14ac:dyDescent="0.25">
      <c r="A28" s="97" t="s">
        <v>241</v>
      </c>
      <c r="B28" s="156" t="s">
        <v>243</v>
      </c>
      <c r="C28" s="99">
        <v>4</v>
      </c>
      <c r="D28" s="26"/>
      <c r="E28" s="26"/>
      <c r="F28" s="100">
        <v>5</v>
      </c>
      <c r="G28" s="100"/>
      <c r="H28" s="30">
        <f t="shared" si="6"/>
        <v>72</v>
      </c>
      <c r="I28" s="31">
        <v>22</v>
      </c>
      <c r="J28" s="31">
        <v>50</v>
      </c>
      <c r="K28" s="101">
        <v>22</v>
      </c>
      <c r="L28" s="101"/>
      <c r="M28" s="104"/>
      <c r="N28" s="104">
        <v>6</v>
      </c>
      <c r="O28" s="124">
        <v>6</v>
      </c>
      <c r="P28" s="85"/>
      <c r="Q28" s="26"/>
      <c r="R28" s="122">
        <f t="shared" si="7"/>
        <v>0</v>
      </c>
      <c r="S28" s="86"/>
      <c r="T28" s="29"/>
      <c r="U28" s="122">
        <f t="shared" si="8"/>
        <v>0</v>
      </c>
      <c r="V28" s="86">
        <v>72</v>
      </c>
      <c r="W28" s="29"/>
      <c r="X28" s="122">
        <f>W28+V28</f>
        <v>72</v>
      </c>
      <c r="Y28" s="86"/>
      <c r="Z28" s="29">
        <v>72</v>
      </c>
      <c r="AA28" s="60"/>
      <c r="AB28" s="60"/>
      <c r="AC28" s="60"/>
      <c r="AD28" s="60"/>
      <c r="AE28" s="60"/>
    </row>
    <row r="29" spans="1:31" s="20" customFormat="1" ht="19.5" customHeight="1" x14ac:dyDescent="0.25">
      <c r="A29" s="97" t="s">
        <v>242</v>
      </c>
      <c r="B29" s="156" t="s">
        <v>244</v>
      </c>
      <c r="C29" s="99"/>
      <c r="D29" s="26"/>
      <c r="E29" s="26">
        <v>4</v>
      </c>
      <c r="F29" s="100"/>
      <c r="G29" s="100"/>
      <c r="H29" s="30">
        <f t="shared" si="6"/>
        <v>72</v>
      </c>
      <c r="I29" s="31">
        <v>22</v>
      </c>
      <c r="J29" s="31">
        <v>50</v>
      </c>
      <c r="K29" s="101">
        <v>22</v>
      </c>
      <c r="L29" s="101"/>
      <c r="M29" s="104"/>
      <c r="N29" s="104">
        <v>2</v>
      </c>
      <c r="O29" s="124">
        <v>2</v>
      </c>
      <c r="P29" s="85"/>
      <c r="Q29" s="26"/>
      <c r="R29" s="122">
        <f t="shared" si="7"/>
        <v>0</v>
      </c>
      <c r="S29" s="86"/>
      <c r="T29" s="29">
        <v>72</v>
      </c>
      <c r="U29" s="122">
        <f t="shared" si="8"/>
        <v>72</v>
      </c>
      <c r="V29" s="86"/>
      <c r="W29" s="29"/>
      <c r="X29" s="122">
        <f>W29+V29</f>
        <v>0</v>
      </c>
      <c r="Y29" s="86"/>
      <c r="Z29" s="29">
        <v>72</v>
      </c>
      <c r="AA29" s="60"/>
      <c r="AB29" s="60"/>
      <c r="AC29" s="60"/>
      <c r="AD29" s="60"/>
      <c r="AE29" s="60"/>
    </row>
    <row r="30" spans="1:31" ht="15" customHeight="1" x14ac:dyDescent="0.25">
      <c r="A30" s="74" t="s">
        <v>3</v>
      </c>
      <c r="B30" s="157" t="s">
        <v>4</v>
      </c>
      <c r="C30" s="67">
        <f>C31</f>
        <v>8</v>
      </c>
      <c r="D30" s="67">
        <f t="shared" ref="D30:G30" si="10">D31</f>
        <v>0</v>
      </c>
      <c r="E30" s="67">
        <f t="shared" si="10"/>
        <v>17</v>
      </c>
      <c r="F30" s="67">
        <f t="shared" si="10"/>
        <v>16</v>
      </c>
      <c r="G30" s="67">
        <f t="shared" si="10"/>
        <v>2</v>
      </c>
      <c r="H30" s="34">
        <f>H31</f>
        <v>2130</v>
      </c>
      <c r="I30" s="34">
        <f t="shared" ref="I30:Z30" si="11">I31</f>
        <v>1176</v>
      </c>
      <c r="J30" s="34">
        <f t="shared" si="11"/>
        <v>936</v>
      </c>
      <c r="K30" s="34">
        <f t="shared" si="11"/>
        <v>384</v>
      </c>
      <c r="L30" s="34">
        <f t="shared" si="11"/>
        <v>792</v>
      </c>
      <c r="M30" s="34"/>
      <c r="N30" s="34">
        <f t="shared" si="11"/>
        <v>54</v>
      </c>
      <c r="O30" s="125">
        <f t="shared" si="11"/>
        <v>96</v>
      </c>
      <c r="P30" s="123">
        <f t="shared" si="11"/>
        <v>300</v>
      </c>
      <c r="Q30" s="34">
        <f t="shared" si="11"/>
        <v>324</v>
      </c>
      <c r="R30" s="125">
        <f t="shared" si="11"/>
        <v>624</v>
      </c>
      <c r="S30" s="123">
        <f t="shared" si="11"/>
        <v>440</v>
      </c>
      <c r="T30" s="34">
        <f t="shared" si="11"/>
        <v>620</v>
      </c>
      <c r="U30" s="125">
        <f t="shared" si="11"/>
        <v>1060</v>
      </c>
      <c r="V30" s="123">
        <f t="shared" si="11"/>
        <v>446</v>
      </c>
      <c r="W30" s="34">
        <f t="shared" si="11"/>
        <v>0</v>
      </c>
      <c r="X30" s="125">
        <f t="shared" si="11"/>
        <v>446</v>
      </c>
      <c r="Y30" s="123">
        <f t="shared" si="11"/>
        <v>1598</v>
      </c>
      <c r="Z30" s="34">
        <f t="shared" si="11"/>
        <v>532</v>
      </c>
      <c r="AA30" s="5"/>
      <c r="AB30" s="5"/>
      <c r="AC30" s="5"/>
      <c r="AD30" s="5"/>
      <c r="AE30" s="5"/>
    </row>
    <row r="31" spans="1:31" ht="15" customHeight="1" x14ac:dyDescent="0.25">
      <c r="A31" s="74" t="s">
        <v>5</v>
      </c>
      <c r="B31" s="157" t="s">
        <v>6</v>
      </c>
      <c r="C31" s="67">
        <f>C32+C44+C51+C57+C63</f>
        <v>8</v>
      </c>
      <c r="D31" s="67">
        <f t="shared" ref="D31:G31" si="12">D32+D44+D51+D57+D63</f>
        <v>0</v>
      </c>
      <c r="E31" s="67">
        <f t="shared" si="12"/>
        <v>17</v>
      </c>
      <c r="F31" s="67">
        <f t="shared" si="12"/>
        <v>16</v>
      </c>
      <c r="G31" s="67">
        <f t="shared" si="12"/>
        <v>2</v>
      </c>
      <c r="H31" s="34">
        <f>H32+H44+H57</f>
        <v>2130</v>
      </c>
      <c r="I31" s="34">
        <f t="shared" ref="I31:Z31" si="13">I32+I44+I57</f>
        <v>1176</v>
      </c>
      <c r="J31" s="34">
        <f t="shared" si="13"/>
        <v>936</v>
      </c>
      <c r="K31" s="34">
        <f t="shared" si="13"/>
        <v>384</v>
      </c>
      <c r="L31" s="34">
        <f t="shared" si="13"/>
        <v>792</v>
      </c>
      <c r="M31" s="34">
        <f t="shared" si="13"/>
        <v>40</v>
      </c>
      <c r="N31" s="34">
        <f t="shared" si="13"/>
        <v>54</v>
      </c>
      <c r="O31" s="125">
        <f t="shared" si="13"/>
        <v>96</v>
      </c>
      <c r="P31" s="123">
        <f t="shared" si="13"/>
        <v>300</v>
      </c>
      <c r="Q31" s="34">
        <f t="shared" si="13"/>
        <v>324</v>
      </c>
      <c r="R31" s="125">
        <f t="shared" si="13"/>
        <v>624</v>
      </c>
      <c r="S31" s="123">
        <f t="shared" si="13"/>
        <v>440</v>
      </c>
      <c r="T31" s="34">
        <f t="shared" si="13"/>
        <v>620</v>
      </c>
      <c r="U31" s="125">
        <f t="shared" si="13"/>
        <v>1060</v>
      </c>
      <c r="V31" s="123">
        <f t="shared" si="13"/>
        <v>446</v>
      </c>
      <c r="W31" s="34">
        <f t="shared" si="13"/>
        <v>0</v>
      </c>
      <c r="X31" s="125">
        <f t="shared" si="13"/>
        <v>446</v>
      </c>
      <c r="Y31" s="123">
        <f t="shared" si="13"/>
        <v>1598</v>
      </c>
      <c r="Z31" s="34">
        <f t="shared" si="13"/>
        <v>532</v>
      </c>
      <c r="AA31" s="5"/>
      <c r="AB31" s="5"/>
      <c r="AC31" s="5"/>
      <c r="AD31" s="5"/>
      <c r="AE31" s="5"/>
    </row>
    <row r="32" spans="1:31" ht="43.5" customHeight="1" x14ac:dyDescent="0.25">
      <c r="A32" s="89" t="s">
        <v>7</v>
      </c>
      <c r="B32" s="36" t="s">
        <v>197</v>
      </c>
      <c r="C32" s="36">
        <v>4</v>
      </c>
      <c r="D32" s="37">
        <v>0</v>
      </c>
      <c r="E32" s="37">
        <v>6</v>
      </c>
      <c r="F32" s="33">
        <v>7</v>
      </c>
      <c r="G32" s="33">
        <v>1</v>
      </c>
      <c r="H32" s="81">
        <f>H33+H41+H42+H34+H35+H36+H37+H38+H39+H40+H43</f>
        <v>1308</v>
      </c>
      <c r="I32" s="81">
        <f t="shared" ref="I32:Z32" si="14">I33+I41+I42+I34+I35+I36+I37+I38+I39+I40+I43</f>
        <v>704</v>
      </c>
      <c r="J32" s="81">
        <f t="shared" si="14"/>
        <v>598</v>
      </c>
      <c r="K32" s="81">
        <f t="shared" si="14"/>
        <v>272</v>
      </c>
      <c r="L32" s="81">
        <f t="shared" si="14"/>
        <v>432</v>
      </c>
      <c r="M32" s="81">
        <f t="shared" si="14"/>
        <v>20</v>
      </c>
      <c r="N32" s="81">
        <f t="shared" si="14"/>
        <v>36</v>
      </c>
      <c r="O32" s="81">
        <f t="shared" si="14"/>
        <v>54</v>
      </c>
      <c r="P32" s="81">
        <f t="shared" si="14"/>
        <v>300</v>
      </c>
      <c r="Q32" s="81">
        <f t="shared" si="14"/>
        <v>324</v>
      </c>
      <c r="R32" s="81">
        <f t="shared" si="14"/>
        <v>624</v>
      </c>
      <c r="S32" s="81">
        <f t="shared" si="14"/>
        <v>278</v>
      </c>
      <c r="T32" s="81">
        <f t="shared" si="14"/>
        <v>406</v>
      </c>
      <c r="U32" s="81">
        <f t="shared" si="14"/>
        <v>684</v>
      </c>
      <c r="V32" s="81">
        <f t="shared" si="14"/>
        <v>0</v>
      </c>
      <c r="W32" s="81">
        <f t="shared" si="14"/>
        <v>0</v>
      </c>
      <c r="X32" s="81">
        <f t="shared" si="14"/>
        <v>0</v>
      </c>
      <c r="Y32" s="81">
        <f t="shared" si="14"/>
        <v>1112</v>
      </c>
      <c r="Z32" s="81">
        <f t="shared" si="14"/>
        <v>196</v>
      </c>
      <c r="AA32" s="5"/>
      <c r="AB32" s="5"/>
      <c r="AC32" s="5"/>
      <c r="AD32" s="5"/>
      <c r="AE32" s="5"/>
    </row>
    <row r="33" spans="1:31" ht="21" customHeight="1" x14ac:dyDescent="0.25">
      <c r="A33" s="90" t="s">
        <v>54</v>
      </c>
      <c r="B33" s="158" t="s">
        <v>198</v>
      </c>
      <c r="C33" s="32"/>
      <c r="D33" s="27"/>
      <c r="E33" s="27">
        <v>1</v>
      </c>
      <c r="F33" s="26">
        <v>2</v>
      </c>
      <c r="G33" s="26"/>
      <c r="H33" s="24">
        <f>R33+U33+X33</f>
        <v>164</v>
      </c>
      <c r="I33" s="31">
        <v>60</v>
      </c>
      <c r="J33" s="31">
        <v>104</v>
      </c>
      <c r="K33" s="101">
        <v>60</v>
      </c>
      <c r="L33" s="25"/>
      <c r="M33" s="25"/>
      <c r="N33" s="25">
        <v>6</v>
      </c>
      <c r="O33" s="83">
        <v>8</v>
      </c>
      <c r="P33" s="85">
        <v>114</v>
      </c>
      <c r="Q33" s="26">
        <v>50</v>
      </c>
      <c r="R33" s="122">
        <f>Q33+P33</f>
        <v>164</v>
      </c>
      <c r="S33" s="86"/>
      <c r="T33" s="29"/>
      <c r="U33" s="122">
        <f>T33+S33</f>
        <v>0</v>
      </c>
      <c r="V33" s="86"/>
      <c r="W33" s="29"/>
      <c r="X33" s="122">
        <f>W33+V33</f>
        <v>0</v>
      </c>
      <c r="Y33" s="86">
        <v>142</v>
      </c>
      <c r="Z33" s="76">
        <v>22</v>
      </c>
      <c r="AA33" s="62"/>
      <c r="AB33" s="62"/>
      <c r="AC33" s="62"/>
      <c r="AD33" s="63"/>
      <c r="AE33" s="5"/>
    </row>
    <row r="34" spans="1:31" ht="32.25" customHeight="1" x14ac:dyDescent="0.25">
      <c r="A34" s="90" t="s">
        <v>164</v>
      </c>
      <c r="B34" s="151" t="s">
        <v>199</v>
      </c>
      <c r="C34" s="32">
        <v>3</v>
      </c>
      <c r="D34" s="27"/>
      <c r="E34" s="27"/>
      <c r="F34" s="26">
        <v>4</v>
      </c>
      <c r="G34" s="26">
        <v>4</v>
      </c>
      <c r="H34" s="24">
        <f t="shared" ref="H34:H43" si="15">R34+U34+X34</f>
        <v>90</v>
      </c>
      <c r="I34" s="94">
        <v>28</v>
      </c>
      <c r="J34" s="94">
        <v>62</v>
      </c>
      <c r="K34" s="25">
        <v>28</v>
      </c>
      <c r="L34" s="25"/>
      <c r="M34" s="25">
        <v>20</v>
      </c>
      <c r="N34" s="25">
        <v>4</v>
      </c>
      <c r="O34" s="83">
        <v>6</v>
      </c>
      <c r="P34" s="85"/>
      <c r="Q34" s="26"/>
      <c r="R34" s="122">
        <f t="shared" ref="R34:R43" si="16">Q34+P34</f>
        <v>0</v>
      </c>
      <c r="S34" s="86">
        <v>44</v>
      </c>
      <c r="T34" s="29">
        <v>46</v>
      </c>
      <c r="U34" s="122">
        <f t="shared" ref="U34:U43" si="17">T34+S34</f>
        <v>90</v>
      </c>
      <c r="V34" s="86"/>
      <c r="W34" s="29"/>
      <c r="X34" s="122">
        <f t="shared" ref="X34:X43" si="18">W34+V34</f>
        <v>0</v>
      </c>
      <c r="Y34" s="86">
        <v>90</v>
      </c>
      <c r="Z34" s="76"/>
      <c r="AA34" s="62"/>
      <c r="AB34" s="62"/>
      <c r="AC34" s="62"/>
      <c r="AD34" s="63"/>
      <c r="AE34" s="5"/>
    </row>
    <row r="35" spans="1:31" ht="29.25" customHeight="1" x14ac:dyDescent="0.25">
      <c r="A35" s="90" t="s">
        <v>205</v>
      </c>
      <c r="B35" s="151" t="s">
        <v>200</v>
      </c>
      <c r="C35" s="32">
        <v>1</v>
      </c>
      <c r="D35" s="27"/>
      <c r="E35" s="27"/>
      <c r="F35" s="26">
        <v>2</v>
      </c>
      <c r="G35" s="26"/>
      <c r="H35" s="24">
        <f t="shared" si="15"/>
        <v>116</v>
      </c>
      <c r="I35" s="94">
        <v>26</v>
      </c>
      <c r="J35" s="94">
        <v>90</v>
      </c>
      <c r="K35" s="25">
        <v>26</v>
      </c>
      <c r="L35" s="25"/>
      <c r="M35" s="25"/>
      <c r="N35" s="25">
        <v>6</v>
      </c>
      <c r="O35" s="83">
        <v>6</v>
      </c>
      <c r="P35" s="85">
        <v>54</v>
      </c>
      <c r="Q35" s="26">
        <v>62</v>
      </c>
      <c r="R35" s="122">
        <f t="shared" si="16"/>
        <v>116</v>
      </c>
      <c r="S35" s="86"/>
      <c r="T35" s="29"/>
      <c r="U35" s="122">
        <f t="shared" si="17"/>
        <v>0</v>
      </c>
      <c r="V35" s="86"/>
      <c r="W35" s="29"/>
      <c r="X35" s="122">
        <f t="shared" si="18"/>
        <v>0</v>
      </c>
      <c r="Y35" s="86">
        <v>116</v>
      </c>
      <c r="Z35" s="76"/>
      <c r="AA35" s="62"/>
      <c r="AB35" s="62"/>
      <c r="AC35" s="62"/>
      <c r="AD35" s="63"/>
      <c r="AE35" s="5"/>
    </row>
    <row r="36" spans="1:31" ht="44.25" customHeight="1" x14ac:dyDescent="0.25">
      <c r="A36" s="90" t="s">
        <v>206</v>
      </c>
      <c r="B36" s="151" t="s">
        <v>201</v>
      </c>
      <c r="C36" s="32">
        <v>1</v>
      </c>
      <c r="D36" s="27"/>
      <c r="E36" s="27">
        <v>2</v>
      </c>
      <c r="F36" s="26"/>
      <c r="G36" s="26"/>
      <c r="H36" s="24">
        <f t="shared" si="15"/>
        <v>80</v>
      </c>
      <c r="I36" s="94">
        <v>26</v>
      </c>
      <c r="J36" s="94">
        <v>54</v>
      </c>
      <c r="K36" s="25">
        <v>26</v>
      </c>
      <c r="L36" s="25"/>
      <c r="M36" s="25"/>
      <c r="N36" s="25">
        <v>2</v>
      </c>
      <c r="O36" s="83">
        <v>2</v>
      </c>
      <c r="P36" s="85">
        <v>36</v>
      </c>
      <c r="Q36" s="26">
        <v>44</v>
      </c>
      <c r="R36" s="122">
        <f t="shared" si="16"/>
        <v>80</v>
      </c>
      <c r="S36" s="86"/>
      <c r="T36" s="29"/>
      <c r="U36" s="122">
        <f t="shared" si="17"/>
        <v>0</v>
      </c>
      <c r="V36" s="86"/>
      <c r="W36" s="29"/>
      <c r="X36" s="122">
        <f t="shared" si="18"/>
        <v>0</v>
      </c>
      <c r="Y36" s="86">
        <v>68</v>
      </c>
      <c r="Z36" s="76">
        <v>12</v>
      </c>
      <c r="AA36" s="62"/>
      <c r="AB36" s="62"/>
      <c r="AC36" s="62"/>
      <c r="AD36" s="63"/>
      <c r="AE36" s="5"/>
    </row>
    <row r="37" spans="1:31" ht="27.75" customHeight="1" x14ac:dyDescent="0.25">
      <c r="A37" s="90" t="s">
        <v>207</v>
      </c>
      <c r="B37" s="151" t="s">
        <v>202</v>
      </c>
      <c r="C37" s="32">
        <v>3</v>
      </c>
      <c r="D37" s="27"/>
      <c r="E37" s="27"/>
      <c r="F37" s="26">
        <v>4</v>
      </c>
      <c r="G37" s="26"/>
      <c r="H37" s="24">
        <f t="shared" si="15"/>
        <v>138</v>
      </c>
      <c r="I37" s="94">
        <v>38</v>
      </c>
      <c r="J37" s="94">
        <v>100</v>
      </c>
      <c r="K37" s="25">
        <v>38</v>
      </c>
      <c r="L37" s="25"/>
      <c r="M37" s="25"/>
      <c r="N37" s="25">
        <v>6</v>
      </c>
      <c r="O37" s="83">
        <v>6</v>
      </c>
      <c r="P37" s="85"/>
      <c r="Q37" s="26"/>
      <c r="R37" s="122">
        <f t="shared" si="16"/>
        <v>0</v>
      </c>
      <c r="S37" s="86">
        <v>90</v>
      </c>
      <c r="T37" s="29">
        <v>48</v>
      </c>
      <c r="U37" s="122">
        <f t="shared" si="17"/>
        <v>138</v>
      </c>
      <c r="V37" s="86"/>
      <c r="W37" s="29"/>
      <c r="X37" s="122">
        <f t="shared" si="18"/>
        <v>0</v>
      </c>
      <c r="Y37" s="86">
        <v>138</v>
      </c>
      <c r="Z37" s="76"/>
      <c r="AA37" s="62"/>
      <c r="AB37" s="62"/>
      <c r="AC37" s="62"/>
      <c r="AD37" s="63"/>
      <c r="AE37" s="5"/>
    </row>
    <row r="38" spans="1:31" ht="14.25" customHeight="1" x14ac:dyDescent="0.25">
      <c r="A38" s="90" t="s">
        <v>208</v>
      </c>
      <c r="B38" s="151" t="s">
        <v>203</v>
      </c>
      <c r="C38" s="32"/>
      <c r="D38" s="27"/>
      <c r="E38" s="27">
        <v>4</v>
      </c>
      <c r="F38" s="26"/>
      <c r="G38" s="26"/>
      <c r="H38" s="24">
        <f t="shared" si="15"/>
        <v>54</v>
      </c>
      <c r="I38" s="94">
        <v>20</v>
      </c>
      <c r="J38" s="94">
        <v>34</v>
      </c>
      <c r="K38" s="25">
        <v>20</v>
      </c>
      <c r="L38" s="25"/>
      <c r="M38" s="25"/>
      <c r="N38" s="25">
        <v>4</v>
      </c>
      <c r="O38" s="83">
        <v>2</v>
      </c>
      <c r="P38" s="85"/>
      <c r="Q38" s="26"/>
      <c r="R38" s="122">
        <f t="shared" si="16"/>
        <v>0</v>
      </c>
      <c r="S38" s="86"/>
      <c r="T38" s="29">
        <v>54</v>
      </c>
      <c r="U38" s="122">
        <f t="shared" si="17"/>
        <v>54</v>
      </c>
      <c r="V38" s="86"/>
      <c r="W38" s="29"/>
      <c r="X38" s="122">
        <f t="shared" si="18"/>
        <v>0</v>
      </c>
      <c r="Y38" s="86">
        <v>54</v>
      </c>
      <c r="Z38" s="76"/>
      <c r="AA38" s="62"/>
      <c r="AB38" s="62"/>
      <c r="AC38" s="62"/>
      <c r="AD38" s="63"/>
      <c r="AE38" s="5"/>
    </row>
    <row r="39" spans="1:31" ht="29.25" customHeight="1" x14ac:dyDescent="0.25">
      <c r="A39" s="90" t="s">
        <v>209</v>
      </c>
      <c r="B39" s="151" t="s">
        <v>204</v>
      </c>
      <c r="C39" s="32"/>
      <c r="D39" s="27"/>
      <c r="E39" s="27"/>
      <c r="F39" s="26">
        <v>3</v>
      </c>
      <c r="G39" s="26"/>
      <c r="H39" s="24">
        <f t="shared" si="15"/>
        <v>72</v>
      </c>
      <c r="I39" s="94">
        <v>18</v>
      </c>
      <c r="J39" s="94">
        <v>54</v>
      </c>
      <c r="K39" s="25">
        <v>18</v>
      </c>
      <c r="L39" s="25"/>
      <c r="M39" s="25"/>
      <c r="N39" s="25">
        <v>2</v>
      </c>
      <c r="O39" s="83">
        <v>6</v>
      </c>
      <c r="P39" s="85"/>
      <c r="Q39" s="26"/>
      <c r="R39" s="122">
        <f t="shared" si="16"/>
        <v>0</v>
      </c>
      <c r="S39" s="86">
        <v>72</v>
      </c>
      <c r="T39" s="29"/>
      <c r="U39" s="122">
        <f t="shared" si="17"/>
        <v>72</v>
      </c>
      <c r="V39" s="86"/>
      <c r="W39" s="29"/>
      <c r="X39" s="122">
        <f t="shared" si="18"/>
        <v>0</v>
      </c>
      <c r="Y39" s="86">
        <v>72</v>
      </c>
      <c r="Z39" s="76"/>
      <c r="AA39" s="62"/>
      <c r="AB39" s="62"/>
      <c r="AC39" s="62"/>
      <c r="AD39" s="63"/>
      <c r="AE39" s="5"/>
    </row>
    <row r="40" spans="1:31" ht="32.25" customHeight="1" x14ac:dyDescent="0.25">
      <c r="A40" s="90" t="s">
        <v>229</v>
      </c>
      <c r="B40" s="151" t="s">
        <v>226</v>
      </c>
      <c r="C40" s="32"/>
      <c r="D40" s="27"/>
      <c r="E40" s="27">
        <v>1</v>
      </c>
      <c r="F40" s="26">
        <v>2</v>
      </c>
      <c r="G40" s="26"/>
      <c r="H40" s="24">
        <f t="shared" si="15"/>
        <v>156</v>
      </c>
      <c r="I40" s="94">
        <v>56</v>
      </c>
      <c r="J40" s="94">
        <v>100</v>
      </c>
      <c r="K40" s="25">
        <v>56</v>
      </c>
      <c r="L40" s="25"/>
      <c r="M40" s="25"/>
      <c r="N40" s="25">
        <v>6</v>
      </c>
      <c r="O40" s="83">
        <v>8</v>
      </c>
      <c r="P40" s="85">
        <v>96</v>
      </c>
      <c r="Q40" s="26">
        <v>60</v>
      </c>
      <c r="R40" s="122">
        <f t="shared" si="16"/>
        <v>156</v>
      </c>
      <c r="S40" s="86"/>
      <c r="T40" s="29"/>
      <c r="U40" s="122">
        <f t="shared" si="17"/>
        <v>0</v>
      </c>
      <c r="V40" s="86"/>
      <c r="W40" s="29"/>
      <c r="X40" s="122">
        <f t="shared" si="18"/>
        <v>0</v>
      </c>
      <c r="Y40" s="86"/>
      <c r="Z40" s="76">
        <v>156</v>
      </c>
      <c r="AA40" s="62"/>
      <c r="AB40" s="62"/>
      <c r="AC40" s="62"/>
      <c r="AD40" s="63"/>
      <c r="AE40" s="5"/>
    </row>
    <row r="41" spans="1:31" ht="15.75" customHeight="1" x14ac:dyDescent="0.25">
      <c r="A41" s="88" t="s">
        <v>55</v>
      </c>
      <c r="B41" s="155" t="s">
        <v>144</v>
      </c>
      <c r="C41" s="32"/>
      <c r="D41" s="27"/>
      <c r="E41" s="27">
        <v>3</v>
      </c>
      <c r="F41" s="26"/>
      <c r="G41" s="26"/>
      <c r="H41" s="24">
        <f t="shared" si="15"/>
        <v>180</v>
      </c>
      <c r="I41" s="94">
        <v>180</v>
      </c>
      <c r="J41" s="94"/>
      <c r="K41" s="25"/>
      <c r="L41" s="25">
        <f>R41+U41+X41</f>
        <v>180</v>
      </c>
      <c r="M41" s="25"/>
      <c r="N41" s="25"/>
      <c r="O41" s="150">
        <v>2</v>
      </c>
      <c r="P41" s="113"/>
      <c r="Q41" s="27">
        <v>108</v>
      </c>
      <c r="R41" s="122">
        <f t="shared" si="16"/>
        <v>108</v>
      </c>
      <c r="S41" s="86">
        <v>72</v>
      </c>
      <c r="T41" s="29"/>
      <c r="U41" s="122">
        <f t="shared" si="17"/>
        <v>72</v>
      </c>
      <c r="V41" s="86"/>
      <c r="W41" s="29"/>
      <c r="X41" s="122">
        <f t="shared" si="18"/>
        <v>0</v>
      </c>
      <c r="Y41" s="128">
        <v>180</v>
      </c>
      <c r="Z41" s="102">
        <v>0</v>
      </c>
      <c r="AA41" s="64"/>
      <c r="AB41" s="64"/>
      <c r="AC41" s="64"/>
      <c r="AD41" s="64"/>
      <c r="AE41" s="5"/>
    </row>
    <row r="42" spans="1:31" ht="18" customHeight="1" x14ac:dyDescent="0.25">
      <c r="A42" s="95" t="s">
        <v>146</v>
      </c>
      <c r="B42" s="155" t="s">
        <v>33</v>
      </c>
      <c r="C42" s="32"/>
      <c r="D42" s="27"/>
      <c r="E42" s="27">
        <v>4</v>
      </c>
      <c r="F42" s="26"/>
      <c r="G42" s="26"/>
      <c r="H42" s="24">
        <f t="shared" si="15"/>
        <v>252</v>
      </c>
      <c r="I42" s="94">
        <v>252</v>
      </c>
      <c r="J42" s="94"/>
      <c r="K42" s="25"/>
      <c r="L42" s="25">
        <f>R42+U42+X42</f>
        <v>252</v>
      </c>
      <c r="M42" s="25"/>
      <c r="N42" s="25"/>
      <c r="O42" s="150">
        <v>2</v>
      </c>
      <c r="P42" s="113"/>
      <c r="Q42" s="27"/>
      <c r="R42" s="122">
        <f>Q42+P42</f>
        <v>0</v>
      </c>
      <c r="S42" s="86"/>
      <c r="T42" s="29">
        <v>252</v>
      </c>
      <c r="U42" s="122">
        <f t="shared" si="17"/>
        <v>252</v>
      </c>
      <c r="V42" s="86"/>
      <c r="W42" s="29"/>
      <c r="X42" s="122">
        <f t="shared" si="18"/>
        <v>0</v>
      </c>
      <c r="Y42" s="128">
        <v>252</v>
      </c>
      <c r="Z42" s="75"/>
      <c r="AA42" s="64"/>
      <c r="AB42" s="64"/>
      <c r="AC42" s="64"/>
      <c r="AD42" s="64"/>
      <c r="AE42" s="5"/>
    </row>
    <row r="43" spans="1:31" ht="13.5" customHeight="1" x14ac:dyDescent="0.25">
      <c r="A43" s="88" t="s">
        <v>227</v>
      </c>
      <c r="B43" s="155" t="s">
        <v>120</v>
      </c>
      <c r="C43" s="32"/>
      <c r="D43" s="27"/>
      <c r="E43" s="27"/>
      <c r="F43" s="26">
        <v>4</v>
      </c>
      <c r="G43" s="26"/>
      <c r="H43" s="24">
        <f t="shared" si="15"/>
        <v>6</v>
      </c>
      <c r="I43" s="94"/>
      <c r="J43" s="94"/>
      <c r="K43" s="25"/>
      <c r="L43" s="25"/>
      <c r="M43" s="25"/>
      <c r="N43" s="25"/>
      <c r="O43" s="72">
        <v>6</v>
      </c>
      <c r="P43" s="126"/>
      <c r="Q43" s="27"/>
      <c r="R43" s="122">
        <f t="shared" si="16"/>
        <v>0</v>
      </c>
      <c r="S43" s="86"/>
      <c r="T43" s="29">
        <v>6</v>
      </c>
      <c r="U43" s="122">
        <f t="shared" si="17"/>
        <v>6</v>
      </c>
      <c r="V43" s="86"/>
      <c r="W43" s="29"/>
      <c r="X43" s="122">
        <f t="shared" si="18"/>
        <v>0</v>
      </c>
      <c r="Y43" s="128"/>
      <c r="Z43" s="75">
        <v>6</v>
      </c>
      <c r="AA43" s="64"/>
      <c r="AB43" s="64"/>
      <c r="AC43" s="64"/>
      <c r="AD43" s="64"/>
      <c r="AE43" s="5"/>
    </row>
    <row r="44" spans="1:31" ht="45" customHeight="1" x14ac:dyDescent="0.25">
      <c r="A44" s="78" t="s">
        <v>8</v>
      </c>
      <c r="B44" s="36" t="s">
        <v>217</v>
      </c>
      <c r="C44" s="38">
        <v>1</v>
      </c>
      <c r="D44" s="38">
        <v>0</v>
      </c>
      <c r="E44" s="38">
        <v>4</v>
      </c>
      <c r="F44" s="33">
        <v>2</v>
      </c>
      <c r="G44" s="33">
        <v>1</v>
      </c>
      <c r="H44" s="81">
        <f>H45+H46+H48+H49+H47+H50</f>
        <v>510</v>
      </c>
      <c r="I44" s="81">
        <f t="shared" ref="I44:Z44" si="19">I45+I46+I48+I49+I47+I50</f>
        <v>322</v>
      </c>
      <c r="J44" s="81">
        <f t="shared" si="19"/>
        <v>182</v>
      </c>
      <c r="K44" s="81">
        <f t="shared" si="19"/>
        <v>70</v>
      </c>
      <c r="L44" s="81">
        <f t="shared" si="19"/>
        <v>252</v>
      </c>
      <c r="M44" s="81">
        <f t="shared" si="19"/>
        <v>20</v>
      </c>
      <c r="N44" s="81">
        <f t="shared" si="19"/>
        <v>10</v>
      </c>
      <c r="O44" s="81">
        <f t="shared" si="19"/>
        <v>20</v>
      </c>
      <c r="P44" s="81">
        <f t="shared" si="19"/>
        <v>0</v>
      </c>
      <c r="Q44" s="81">
        <f t="shared" si="19"/>
        <v>0</v>
      </c>
      <c r="R44" s="81">
        <f t="shared" si="19"/>
        <v>0</v>
      </c>
      <c r="S44" s="81">
        <f t="shared" si="19"/>
        <v>0</v>
      </c>
      <c r="T44" s="81">
        <f t="shared" si="19"/>
        <v>64</v>
      </c>
      <c r="U44" s="81">
        <f t="shared" si="19"/>
        <v>64</v>
      </c>
      <c r="V44" s="81">
        <f t="shared" si="19"/>
        <v>446</v>
      </c>
      <c r="W44" s="81">
        <f t="shared" si="19"/>
        <v>0</v>
      </c>
      <c r="X44" s="81">
        <f t="shared" si="19"/>
        <v>446</v>
      </c>
      <c r="Y44" s="81">
        <f t="shared" si="19"/>
        <v>450</v>
      </c>
      <c r="Z44" s="81">
        <f t="shared" si="19"/>
        <v>60</v>
      </c>
      <c r="AA44" s="5"/>
      <c r="AB44" s="5"/>
      <c r="AC44" s="5"/>
      <c r="AD44" s="5"/>
      <c r="AE44" s="5"/>
    </row>
    <row r="45" spans="1:31" ht="44.25" customHeight="1" x14ac:dyDescent="0.25">
      <c r="A45" s="88" t="s">
        <v>56</v>
      </c>
      <c r="B45" s="158" t="s">
        <v>211</v>
      </c>
      <c r="C45" s="27">
        <v>4</v>
      </c>
      <c r="D45" s="27"/>
      <c r="E45" s="27"/>
      <c r="F45" s="26">
        <v>5</v>
      </c>
      <c r="G45" s="26">
        <v>5</v>
      </c>
      <c r="H45" s="24">
        <f>R45+U45+X45</f>
        <v>144</v>
      </c>
      <c r="I45" s="94">
        <v>34</v>
      </c>
      <c r="J45" s="94">
        <v>110</v>
      </c>
      <c r="K45" s="25">
        <v>34</v>
      </c>
      <c r="L45" s="25"/>
      <c r="M45" s="25">
        <v>20</v>
      </c>
      <c r="N45" s="25">
        <v>6</v>
      </c>
      <c r="O45" s="83">
        <v>6</v>
      </c>
      <c r="P45" s="85"/>
      <c r="Q45" s="26"/>
      <c r="R45" s="122">
        <f>Q45+P45</f>
        <v>0</v>
      </c>
      <c r="S45" s="86"/>
      <c r="T45" s="29">
        <v>64</v>
      </c>
      <c r="U45" s="122">
        <f>T45+S45</f>
        <v>64</v>
      </c>
      <c r="V45" s="86">
        <v>80</v>
      </c>
      <c r="W45" s="29"/>
      <c r="X45" s="122">
        <f>W45+V45</f>
        <v>80</v>
      </c>
      <c r="Y45" s="86">
        <v>90</v>
      </c>
      <c r="Z45" s="76">
        <v>54</v>
      </c>
      <c r="AA45" s="5"/>
      <c r="AB45" s="5"/>
      <c r="AC45" s="5"/>
      <c r="AD45" s="5"/>
      <c r="AE45" s="5"/>
    </row>
    <row r="46" spans="1:31" ht="16.5" customHeight="1" x14ac:dyDescent="0.25">
      <c r="A46" s="88" t="s">
        <v>57</v>
      </c>
      <c r="B46" s="159" t="s">
        <v>212</v>
      </c>
      <c r="C46" s="113"/>
      <c r="D46" s="27"/>
      <c r="E46" s="27">
        <v>5</v>
      </c>
      <c r="F46" s="26"/>
      <c r="G46" s="26"/>
      <c r="H46" s="24">
        <f t="shared" ref="H46:H50" si="20">R46+U46+X46</f>
        <v>54</v>
      </c>
      <c r="I46" s="94">
        <v>18</v>
      </c>
      <c r="J46" s="94">
        <v>36</v>
      </c>
      <c r="K46" s="25">
        <v>18</v>
      </c>
      <c r="L46" s="25"/>
      <c r="M46" s="25"/>
      <c r="N46" s="25">
        <v>2</v>
      </c>
      <c r="O46" s="83">
        <v>2</v>
      </c>
      <c r="P46" s="85"/>
      <c r="Q46" s="26"/>
      <c r="R46" s="122">
        <f t="shared" ref="R46:R50" si="21">Q46+P46</f>
        <v>0</v>
      </c>
      <c r="S46" s="86"/>
      <c r="T46" s="29"/>
      <c r="U46" s="122">
        <f t="shared" ref="U46:U50" si="22">T46+S46</f>
        <v>0</v>
      </c>
      <c r="V46" s="86">
        <v>54</v>
      </c>
      <c r="W46" s="29"/>
      <c r="X46" s="122">
        <f t="shared" ref="X46:X50" si="23">W46+V46</f>
        <v>54</v>
      </c>
      <c r="Y46" s="86">
        <v>54</v>
      </c>
      <c r="Z46" s="76">
        <v>0</v>
      </c>
      <c r="AA46" s="5"/>
      <c r="AB46" s="5"/>
      <c r="AC46" s="5"/>
      <c r="AD46" s="5"/>
      <c r="AE46" s="5"/>
    </row>
    <row r="47" spans="1:31" ht="21" customHeight="1" x14ac:dyDescent="0.25">
      <c r="A47" s="88" t="s">
        <v>210</v>
      </c>
      <c r="B47" s="160" t="s">
        <v>213</v>
      </c>
      <c r="C47" s="27"/>
      <c r="D47" s="27"/>
      <c r="E47" s="27">
        <v>5</v>
      </c>
      <c r="F47" s="26"/>
      <c r="G47" s="26"/>
      <c r="H47" s="24">
        <f t="shared" si="20"/>
        <v>54</v>
      </c>
      <c r="I47" s="94">
        <v>18</v>
      </c>
      <c r="J47" s="94">
        <v>36</v>
      </c>
      <c r="K47" s="25">
        <v>18</v>
      </c>
      <c r="L47" s="25"/>
      <c r="M47" s="25"/>
      <c r="N47" s="25">
        <v>2</v>
      </c>
      <c r="O47" s="83">
        <v>2</v>
      </c>
      <c r="P47" s="85"/>
      <c r="Q47" s="26"/>
      <c r="R47" s="122">
        <f t="shared" si="21"/>
        <v>0</v>
      </c>
      <c r="S47" s="86"/>
      <c r="T47" s="29"/>
      <c r="U47" s="122">
        <f t="shared" si="22"/>
        <v>0</v>
      </c>
      <c r="V47" s="86">
        <v>54</v>
      </c>
      <c r="W47" s="29"/>
      <c r="X47" s="122">
        <f t="shared" si="23"/>
        <v>54</v>
      </c>
      <c r="Y47" s="86">
        <v>54</v>
      </c>
      <c r="Z47" s="76"/>
      <c r="AA47" s="5"/>
      <c r="AB47" s="5"/>
      <c r="AC47" s="5"/>
      <c r="AD47" s="5"/>
      <c r="AE47" s="5"/>
    </row>
    <row r="48" spans="1:31" ht="14.25" customHeight="1" x14ac:dyDescent="0.25">
      <c r="A48" s="96" t="s">
        <v>168</v>
      </c>
      <c r="B48" s="155" t="s">
        <v>145</v>
      </c>
      <c r="C48" s="27"/>
      <c r="D48" s="27"/>
      <c r="E48" s="27">
        <v>5</v>
      </c>
      <c r="F48" s="26"/>
      <c r="G48" s="26"/>
      <c r="H48" s="24">
        <f t="shared" si="20"/>
        <v>36</v>
      </c>
      <c r="I48" s="94">
        <v>36</v>
      </c>
      <c r="J48" s="94"/>
      <c r="K48" s="25"/>
      <c r="L48" s="25">
        <f>R48+U48+X48</f>
        <v>36</v>
      </c>
      <c r="M48" s="25"/>
      <c r="N48" s="25"/>
      <c r="O48" s="83">
        <v>2</v>
      </c>
      <c r="P48" s="85"/>
      <c r="Q48" s="26"/>
      <c r="R48" s="122">
        <f t="shared" si="21"/>
        <v>0</v>
      </c>
      <c r="S48" s="86"/>
      <c r="T48" s="29"/>
      <c r="U48" s="122">
        <f t="shared" si="22"/>
        <v>0</v>
      </c>
      <c r="V48" s="86">
        <v>36</v>
      </c>
      <c r="W48" s="29"/>
      <c r="X48" s="122">
        <f t="shared" si="23"/>
        <v>36</v>
      </c>
      <c r="Y48" s="131">
        <v>36</v>
      </c>
      <c r="Z48" s="91">
        <v>0</v>
      </c>
      <c r="AA48" s="61"/>
      <c r="AB48" s="61"/>
      <c r="AC48" s="61"/>
      <c r="AD48" s="61"/>
      <c r="AE48" s="61"/>
    </row>
    <row r="49" spans="1:31" ht="16.5" customHeight="1" x14ac:dyDescent="0.25">
      <c r="A49" s="95" t="s">
        <v>58</v>
      </c>
      <c r="B49" s="155" t="s">
        <v>33</v>
      </c>
      <c r="C49" s="27"/>
      <c r="D49" s="27"/>
      <c r="E49" s="27">
        <v>5</v>
      </c>
      <c r="F49" s="26"/>
      <c r="G49" s="26"/>
      <c r="H49" s="24">
        <f t="shared" si="20"/>
        <v>216</v>
      </c>
      <c r="I49" s="94">
        <v>216</v>
      </c>
      <c r="J49" s="94"/>
      <c r="K49" s="25"/>
      <c r="L49" s="25">
        <f>R49+U49+X49</f>
        <v>216</v>
      </c>
      <c r="M49" s="25"/>
      <c r="N49" s="25"/>
      <c r="O49" s="150">
        <v>2</v>
      </c>
      <c r="P49" s="84"/>
      <c r="Q49" s="2"/>
      <c r="R49" s="122">
        <f t="shared" si="21"/>
        <v>0</v>
      </c>
      <c r="S49" s="86"/>
      <c r="T49" s="29"/>
      <c r="U49" s="122">
        <f t="shared" si="22"/>
        <v>0</v>
      </c>
      <c r="V49" s="86">
        <v>216</v>
      </c>
      <c r="W49" s="29"/>
      <c r="X49" s="122">
        <f t="shared" si="23"/>
        <v>216</v>
      </c>
      <c r="Y49" s="86">
        <v>216</v>
      </c>
      <c r="Z49" s="77">
        <v>0</v>
      </c>
      <c r="AA49" s="5"/>
      <c r="AB49" s="15"/>
      <c r="AC49" s="5"/>
      <c r="AD49" s="5"/>
      <c r="AE49" s="5"/>
    </row>
    <row r="50" spans="1:31" ht="15" customHeight="1" x14ac:dyDescent="0.25">
      <c r="A50" s="88" t="s">
        <v>231</v>
      </c>
      <c r="B50" s="155" t="s">
        <v>165</v>
      </c>
      <c r="C50" s="27"/>
      <c r="D50" s="40"/>
      <c r="E50" s="27"/>
      <c r="F50" s="2">
        <v>5</v>
      </c>
      <c r="G50" s="2"/>
      <c r="H50" s="24">
        <f t="shared" si="20"/>
        <v>6</v>
      </c>
      <c r="I50" s="94"/>
      <c r="J50" s="94"/>
      <c r="K50" s="25"/>
      <c r="L50" s="25"/>
      <c r="M50" s="25"/>
      <c r="N50" s="25"/>
      <c r="O50" s="72">
        <v>6</v>
      </c>
      <c r="P50" s="129"/>
      <c r="Q50" s="41"/>
      <c r="R50" s="122">
        <f t="shared" si="21"/>
        <v>0</v>
      </c>
      <c r="S50" s="130"/>
      <c r="T50" s="31"/>
      <c r="U50" s="122">
        <f t="shared" si="22"/>
        <v>0</v>
      </c>
      <c r="V50" s="130">
        <v>6</v>
      </c>
      <c r="W50" s="31"/>
      <c r="X50" s="122">
        <f t="shared" si="23"/>
        <v>6</v>
      </c>
      <c r="Y50" s="130"/>
      <c r="Z50" s="77">
        <v>6</v>
      </c>
      <c r="AA50" s="5"/>
      <c r="AB50" s="5"/>
      <c r="AC50" s="5"/>
      <c r="AD50" s="5"/>
      <c r="AE50" s="5"/>
    </row>
    <row r="51" spans="1:31" ht="59.25" customHeight="1" x14ac:dyDescent="0.25">
      <c r="A51" s="78" t="s">
        <v>16</v>
      </c>
      <c r="B51" s="36" t="s">
        <v>214</v>
      </c>
      <c r="C51" s="38">
        <v>1</v>
      </c>
      <c r="D51" s="38">
        <v>0</v>
      </c>
      <c r="E51" s="38">
        <v>3</v>
      </c>
      <c r="F51" s="33">
        <v>2</v>
      </c>
      <c r="G51" s="33">
        <v>0</v>
      </c>
      <c r="H51" s="81">
        <f>H52+H54+H55+H53+H56</f>
        <v>306</v>
      </c>
      <c r="I51" s="81">
        <f t="shared" ref="I51:Z51" si="24">I52+I54+I55+I53+I56</f>
        <v>218</v>
      </c>
      <c r="J51" s="81">
        <f t="shared" si="24"/>
        <v>82</v>
      </c>
      <c r="K51" s="81">
        <f t="shared" si="24"/>
        <v>38</v>
      </c>
      <c r="L51" s="81">
        <f t="shared" si="24"/>
        <v>180</v>
      </c>
      <c r="M51" s="81">
        <f t="shared" si="24"/>
        <v>0</v>
      </c>
      <c r="N51" s="81">
        <f t="shared" si="24"/>
        <v>8</v>
      </c>
      <c r="O51" s="81">
        <f t="shared" si="24"/>
        <v>18</v>
      </c>
      <c r="P51" s="81">
        <f t="shared" si="24"/>
        <v>0</v>
      </c>
      <c r="Q51" s="81">
        <f t="shared" si="24"/>
        <v>0</v>
      </c>
      <c r="R51" s="81">
        <f t="shared" si="24"/>
        <v>0</v>
      </c>
      <c r="S51" s="81">
        <f t="shared" si="24"/>
        <v>0</v>
      </c>
      <c r="T51" s="81">
        <f t="shared" si="24"/>
        <v>0</v>
      </c>
      <c r="U51" s="81">
        <f t="shared" si="24"/>
        <v>0</v>
      </c>
      <c r="V51" s="81">
        <f t="shared" si="24"/>
        <v>42</v>
      </c>
      <c r="W51" s="81">
        <f t="shared" si="24"/>
        <v>264</v>
      </c>
      <c r="X51" s="81">
        <f t="shared" si="24"/>
        <v>306</v>
      </c>
      <c r="Y51" s="81">
        <f t="shared" si="24"/>
        <v>300</v>
      </c>
      <c r="Z51" s="81">
        <f t="shared" si="24"/>
        <v>6</v>
      </c>
      <c r="AA51" s="5"/>
      <c r="AB51" s="5"/>
      <c r="AC51" s="5"/>
      <c r="AD51" s="5"/>
      <c r="AE51" s="5"/>
    </row>
    <row r="52" spans="1:31" ht="31.5" customHeight="1" x14ac:dyDescent="0.25">
      <c r="A52" s="88" t="s">
        <v>147</v>
      </c>
      <c r="B52" s="151" t="s">
        <v>215</v>
      </c>
      <c r="C52" s="27">
        <v>5</v>
      </c>
      <c r="D52" s="27"/>
      <c r="E52" s="27"/>
      <c r="F52" s="35">
        <v>6</v>
      </c>
      <c r="G52" s="35"/>
      <c r="H52" s="24">
        <f>R52+U52+X52</f>
        <v>84</v>
      </c>
      <c r="I52" s="94">
        <v>20</v>
      </c>
      <c r="J52" s="94">
        <v>64</v>
      </c>
      <c r="K52" s="25">
        <v>20</v>
      </c>
      <c r="L52" s="25"/>
      <c r="M52" s="25"/>
      <c r="N52" s="25">
        <v>6</v>
      </c>
      <c r="O52" s="83">
        <v>6</v>
      </c>
      <c r="P52" s="85"/>
      <c r="Q52" s="26"/>
      <c r="R52" s="127">
        <f>Q52+P52</f>
        <v>0</v>
      </c>
      <c r="S52" s="118"/>
      <c r="T52" s="28"/>
      <c r="U52" s="127">
        <f>T52+S52</f>
        <v>0</v>
      </c>
      <c r="V52" s="118">
        <v>42</v>
      </c>
      <c r="W52" s="28">
        <v>42</v>
      </c>
      <c r="X52" s="127">
        <f>W52+V52</f>
        <v>84</v>
      </c>
      <c r="Y52" s="86">
        <v>84</v>
      </c>
      <c r="Z52" s="76"/>
      <c r="AA52" s="5"/>
      <c r="AB52" s="5"/>
      <c r="AC52" s="5"/>
      <c r="AD52" s="5"/>
      <c r="AE52" s="5"/>
    </row>
    <row r="53" spans="1:31" ht="29.25" customHeight="1" x14ac:dyDescent="0.25">
      <c r="A53" s="88" t="s">
        <v>166</v>
      </c>
      <c r="B53" s="151" t="s">
        <v>216</v>
      </c>
      <c r="C53" s="27"/>
      <c r="D53" s="27"/>
      <c r="E53" s="27">
        <v>6</v>
      </c>
      <c r="F53" s="35"/>
      <c r="G53" s="35"/>
      <c r="H53" s="24">
        <f t="shared" ref="H53:H56" si="25">R53+U53+X53</f>
        <v>36</v>
      </c>
      <c r="I53" s="94">
        <v>18</v>
      </c>
      <c r="J53" s="94">
        <v>18</v>
      </c>
      <c r="K53" s="25">
        <v>18</v>
      </c>
      <c r="L53" s="25"/>
      <c r="M53" s="25"/>
      <c r="N53" s="25">
        <v>2</v>
      </c>
      <c r="O53" s="83">
        <v>2</v>
      </c>
      <c r="P53" s="85"/>
      <c r="Q53" s="26"/>
      <c r="R53" s="127">
        <f>Q53+P53</f>
        <v>0</v>
      </c>
      <c r="S53" s="118"/>
      <c r="T53" s="28"/>
      <c r="U53" s="127">
        <f>T53+S53</f>
        <v>0</v>
      </c>
      <c r="V53" s="118"/>
      <c r="W53" s="28">
        <v>36</v>
      </c>
      <c r="X53" s="127">
        <f t="shared" ref="X53:X56" si="26">W53+V53</f>
        <v>36</v>
      </c>
      <c r="Y53" s="86">
        <v>36</v>
      </c>
      <c r="Z53" s="76"/>
      <c r="AA53" s="5"/>
      <c r="AB53" s="5"/>
      <c r="AC53" s="5"/>
      <c r="AD53" s="5"/>
      <c r="AE53" s="5"/>
    </row>
    <row r="54" spans="1:31" ht="15" customHeight="1" x14ac:dyDescent="0.25">
      <c r="A54" s="88" t="s">
        <v>59</v>
      </c>
      <c r="B54" s="155" t="s">
        <v>144</v>
      </c>
      <c r="C54" s="27"/>
      <c r="D54" s="27"/>
      <c r="E54" s="27">
        <v>6</v>
      </c>
      <c r="F54" s="35"/>
      <c r="G54" s="35"/>
      <c r="H54" s="24">
        <f t="shared" si="25"/>
        <v>36</v>
      </c>
      <c r="I54" s="94">
        <v>36</v>
      </c>
      <c r="J54" s="94"/>
      <c r="K54" s="25"/>
      <c r="L54" s="25">
        <f>R54+U54+X54</f>
        <v>36</v>
      </c>
      <c r="M54" s="25"/>
      <c r="N54" s="25"/>
      <c r="O54" s="83">
        <v>2</v>
      </c>
      <c r="P54" s="85"/>
      <c r="Q54" s="26"/>
      <c r="R54" s="127">
        <f t="shared" ref="R54:R55" si="27">Q54+P54</f>
        <v>0</v>
      </c>
      <c r="S54" s="118"/>
      <c r="T54" s="28"/>
      <c r="U54" s="127">
        <f t="shared" ref="U54:U55" si="28">T54+S54</f>
        <v>0</v>
      </c>
      <c r="V54" s="118"/>
      <c r="W54" s="28">
        <v>36</v>
      </c>
      <c r="X54" s="127">
        <f t="shared" si="26"/>
        <v>36</v>
      </c>
      <c r="Y54" s="86">
        <v>36</v>
      </c>
      <c r="Z54" s="76"/>
      <c r="AA54" s="5"/>
      <c r="AB54" s="5"/>
      <c r="AC54" s="5"/>
      <c r="AD54" s="5"/>
      <c r="AE54" s="5"/>
    </row>
    <row r="55" spans="1:31" ht="15" customHeight="1" x14ac:dyDescent="0.25">
      <c r="A55" s="27" t="s">
        <v>149</v>
      </c>
      <c r="B55" s="155" t="s">
        <v>33</v>
      </c>
      <c r="C55" s="27"/>
      <c r="D55" s="27"/>
      <c r="E55" s="27">
        <v>6</v>
      </c>
      <c r="F55" s="35"/>
      <c r="G55" s="35"/>
      <c r="H55" s="24">
        <f t="shared" si="25"/>
        <v>144</v>
      </c>
      <c r="I55" s="94">
        <v>144</v>
      </c>
      <c r="J55" s="94"/>
      <c r="K55" s="25"/>
      <c r="L55" s="25">
        <f>R55+U55+X55</f>
        <v>144</v>
      </c>
      <c r="M55" s="25"/>
      <c r="N55" s="25"/>
      <c r="O55" s="83">
        <v>2</v>
      </c>
      <c r="P55" s="85"/>
      <c r="Q55" s="26"/>
      <c r="R55" s="127">
        <f t="shared" si="27"/>
        <v>0</v>
      </c>
      <c r="S55" s="118"/>
      <c r="T55" s="28"/>
      <c r="U55" s="127">
        <f t="shared" si="28"/>
        <v>0</v>
      </c>
      <c r="V55" s="118"/>
      <c r="W55" s="28">
        <v>144</v>
      </c>
      <c r="X55" s="127">
        <f t="shared" si="26"/>
        <v>144</v>
      </c>
      <c r="Y55" s="86">
        <v>144</v>
      </c>
      <c r="Z55" s="76"/>
      <c r="AA55" s="5"/>
      <c r="AB55" s="5"/>
      <c r="AC55" s="5"/>
      <c r="AD55" s="5"/>
      <c r="AE55" s="5"/>
    </row>
    <row r="56" spans="1:31" ht="15" customHeight="1" x14ac:dyDescent="0.25">
      <c r="A56" s="88" t="s">
        <v>180</v>
      </c>
      <c r="B56" s="155" t="s">
        <v>165</v>
      </c>
      <c r="C56" s="27"/>
      <c r="D56" s="40"/>
      <c r="E56" s="27"/>
      <c r="F56" s="2">
        <v>6</v>
      </c>
      <c r="G56" s="2"/>
      <c r="H56" s="24">
        <f t="shared" si="25"/>
        <v>6</v>
      </c>
      <c r="I56" s="94"/>
      <c r="J56" s="94"/>
      <c r="K56" s="25"/>
      <c r="L56" s="25"/>
      <c r="M56" s="25"/>
      <c r="N56" s="25"/>
      <c r="O56" s="72">
        <v>6</v>
      </c>
      <c r="P56" s="129"/>
      <c r="Q56" s="41"/>
      <c r="R56" s="122"/>
      <c r="S56" s="130"/>
      <c r="T56" s="31"/>
      <c r="U56" s="122"/>
      <c r="V56" s="130"/>
      <c r="W56" s="31">
        <v>6</v>
      </c>
      <c r="X56" s="122">
        <f t="shared" si="26"/>
        <v>6</v>
      </c>
      <c r="Y56" s="130"/>
      <c r="Z56" s="28">
        <v>6</v>
      </c>
      <c r="AA56" s="5"/>
      <c r="AB56" s="5"/>
      <c r="AC56" s="5"/>
      <c r="AD56" s="5"/>
      <c r="AE56" s="5"/>
    </row>
    <row r="57" spans="1:31" ht="31.5" customHeight="1" x14ac:dyDescent="0.25">
      <c r="A57" s="78" t="s">
        <v>224</v>
      </c>
      <c r="B57" s="36" t="s">
        <v>219</v>
      </c>
      <c r="C57" s="38">
        <v>1</v>
      </c>
      <c r="D57" s="38">
        <v>0</v>
      </c>
      <c r="E57" s="38">
        <v>1</v>
      </c>
      <c r="F57" s="33">
        <v>3</v>
      </c>
      <c r="G57" s="33">
        <v>0</v>
      </c>
      <c r="H57" s="81">
        <f>H58+H60+H61+H59+H62</f>
        <v>312</v>
      </c>
      <c r="I57" s="81">
        <f t="shared" ref="I57:Z57" si="29">I58+I60+I61+I59+I62</f>
        <v>150</v>
      </c>
      <c r="J57" s="81">
        <f t="shared" si="29"/>
        <v>156</v>
      </c>
      <c r="K57" s="81">
        <f t="shared" si="29"/>
        <v>42</v>
      </c>
      <c r="L57" s="81">
        <f t="shared" si="29"/>
        <v>108</v>
      </c>
      <c r="M57" s="81">
        <f t="shared" si="29"/>
        <v>0</v>
      </c>
      <c r="N57" s="81">
        <f t="shared" si="29"/>
        <v>8</v>
      </c>
      <c r="O57" s="81">
        <f t="shared" si="29"/>
        <v>22</v>
      </c>
      <c r="P57" s="81">
        <f t="shared" si="29"/>
        <v>0</v>
      </c>
      <c r="Q57" s="81">
        <f t="shared" si="29"/>
        <v>0</v>
      </c>
      <c r="R57" s="81">
        <f t="shared" si="29"/>
        <v>0</v>
      </c>
      <c r="S57" s="81">
        <f t="shared" si="29"/>
        <v>162</v>
      </c>
      <c r="T57" s="81">
        <f t="shared" si="29"/>
        <v>150</v>
      </c>
      <c r="U57" s="81">
        <f t="shared" si="29"/>
        <v>312</v>
      </c>
      <c r="V57" s="81">
        <f t="shared" si="29"/>
        <v>0</v>
      </c>
      <c r="W57" s="81">
        <f t="shared" si="29"/>
        <v>0</v>
      </c>
      <c r="X57" s="81">
        <f t="shared" si="29"/>
        <v>0</v>
      </c>
      <c r="Y57" s="81">
        <f t="shared" si="29"/>
        <v>36</v>
      </c>
      <c r="Z57" s="81">
        <f t="shared" si="29"/>
        <v>276</v>
      </c>
      <c r="AA57" s="5"/>
      <c r="AB57" s="5"/>
      <c r="AC57" s="5"/>
      <c r="AD57" s="5"/>
      <c r="AE57" s="5"/>
    </row>
    <row r="58" spans="1:31" ht="23.25" customHeight="1" x14ac:dyDescent="0.25">
      <c r="A58" s="88" t="s">
        <v>148</v>
      </c>
      <c r="B58" s="155" t="s">
        <v>218</v>
      </c>
      <c r="C58" s="27">
        <v>3</v>
      </c>
      <c r="D58" s="27"/>
      <c r="E58" s="27"/>
      <c r="F58" s="35">
        <v>4</v>
      </c>
      <c r="G58" s="35"/>
      <c r="H58" s="24">
        <f>R58+U58+X58</f>
        <v>144</v>
      </c>
      <c r="I58" s="94">
        <v>24</v>
      </c>
      <c r="J58" s="94">
        <v>120</v>
      </c>
      <c r="K58" s="25">
        <v>24</v>
      </c>
      <c r="L58" s="25"/>
      <c r="M58" s="25"/>
      <c r="N58" s="25">
        <v>6</v>
      </c>
      <c r="O58" s="83">
        <v>6</v>
      </c>
      <c r="P58" s="85"/>
      <c r="Q58" s="26"/>
      <c r="R58" s="122">
        <f>Q58+P58</f>
        <v>0</v>
      </c>
      <c r="S58" s="86">
        <v>72</v>
      </c>
      <c r="T58" s="29">
        <v>72</v>
      </c>
      <c r="U58" s="122">
        <f>T58+S58</f>
        <v>144</v>
      </c>
      <c r="V58" s="86"/>
      <c r="W58" s="29"/>
      <c r="X58" s="122">
        <f>W58+V58</f>
        <v>0</v>
      </c>
      <c r="Y58" s="86">
        <v>0</v>
      </c>
      <c r="Z58" s="76">
        <v>144</v>
      </c>
      <c r="AA58" s="5"/>
      <c r="AB58" s="5"/>
      <c r="AC58" s="5"/>
      <c r="AD58" s="5"/>
      <c r="AE58" s="5"/>
    </row>
    <row r="59" spans="1:31" ht="16.5" customHeight="1" x14ac:dyDescent="0.25">
      <c r="A59" s="88" t="s">
        <v>182</v>
      </c>
      <c r="B59" s="155" t="s">
        <v>228</v>
      </c>
      <c r="C59" s="27"/>
      <c r="D59" s="27"/>
      <c r="E59" s="27"/>
      <c r="F59" s="35">
        <v>3</v>
      </c>
      <c r="G59" s="35"/>
      <c r="H59" s="24">
        <f t="shared" ref="H59:H62" si="30">R59+U59+X59</f>
        <v>54</v>
      </c>
      <c r="I59" s="94">
        <v>18</v>
      </c>
      <c r="J59" s="94">
        <v>36</v>
      </c>
      <c r="K59" s="25">
        <v>18</v>
      </c>
      <c r="L59" s="25"/>
      <c r="M59" s="25"/>
      <c r="N59" s="25">
        <v>2</v>
      </c>
      <c r="O59" s="83">
        <v>6</v>
      </c>
      <c r="P59" s="85"/>
      <c r="Q59" s="26"/>
      <c r="R59" s="122">
        <f>Q59+P59</f>
        <v>0</v>
      </c>
      <c r="S59" s="86">
        <v>54</v>
      </c>
      <c r="T59" s="29"/>
      <c r="U59" s="122">
        <f t="shared" ref="U59:U62" si="31">T59+S59</f>
        <v>54</v>
      </c>
      <c r="V59" s="86"/>
      <c r="W59" s="29"/>
      <c r="X59" s="122">
        <f t="shared" ref="X59:X62" si="32">W59+V59</f>
        <v>0</v>
      </c>
      <c r="Y59" s="86"/>
      <c r="Z59" s="76">
        <v>54</v>
      </c>
      <c r="AA59" s="5"/>
      <c r="AB59" s="5"/>
      <c r="AC59" s="5"/>
      <c r="AD59" s="5"/>
      <c r="AE59" s="5"/>
    </row>
    <row r="60" spans="1:31" ht="15.75" customHeight="1" x14ac:dyDescent="0.25">
      <c r="A60" s="88" t="s">
        <v>150</v>
      </c>
      <c r="B60" s="155" t="s">
        <v>144</v>
      </c>
      <c r="C60" s="27"/>
      <c r="D60" s="27"/>
      <c r="E60" s="176" t="s">
        <v>247</v>
      </c>
      <c r="F60" s="35"/>
      <c r="G60" s="35"/>
      <c r="H60" s="24">
        <f t="shared" si="30"/>
        <v>72</v>
      </c>
      <c r="I60" s="94">
        <v>72</v>
      </c>
      <c r="J60" s="94"/>
      <c r="K60" s="25"/>
      <c r="L60" s="25">
        <f>R60+U60+X60</f>
        <v>72</v>
      </c>
      <c r="M60" s="25"/>
      <c r="N60" s="25"/>
      <c r="O60" s="83">
        <v>2</v>
      </c>
      <c r="P60" s="85"/>
      <c r="Q60" s="26"/>
      <c r="R60" s="127">
        <f t="shared" ref="R60:R62" si="33">Q60+P60</f>
        <v>0</v>
      </c>
      <c r="S60" s="118">
        <v>36</v>
      </c>
      <c r="T60" s="28">
        <v>36</v>
      </c>
      <c r="U60" s="122">
        <f t="shared" si="31"/>
        <v>72</v>
      </c>
      <c r="V60" s="86"/>
      <c r="W60" s="29"/>
      <c r="X60" s="122">
        <f t="shared" si="32"/>
        <v>0</v>
      </c>
      <c r="Y60" s="86">
        <v>36</v>
      </c>
      <c r="Z60" s="76">
        <v>36</v>
      </c>
      <c r="AA60" s="5"/>
      <c r="AB60" s="5"/>
      <c r="AC60" s="5"/>
      <c r="AD60" s="5"/>
      <c r="AE60" s="5"/>
    </row>
    <row r="61" spans="1:31" ht="18.75" customHeight="1" x14ac:dyDescent="0.25">
      <c r="A61" s="95" t="s">
        <v>151</v>
      </c>
      <c r="B61" s="155" t="s">
        <v>33</v>
      </c>
      <c r="C61" s="27"/>
      <c r="D61" s="27"/>
      <c r="E61" s="177"/>
      <c r="F61" s="35"/>
      <c r="G61" s="35"/>
      <c r="H61" s="24">
        <f t="shared" si="30"/>
        <v>36</v>
      </c>
      <c r="I61" s="94">
        <v>36</v>
      </c>
      <c r="J61" s="94"/>
      <c r="K61" s="25"/>
      <c r="L61" s="25">
        <f>R61+U61+X61</f>
        <v>36</v>
      </c>
      <c r="M61" s="25"/>
      <c r="N61" s="25"/>
      <c r="O61" s="83">
        <v>2</v>
      </c>
      <c r="P61" s="85"/>
      <c r="Q61" s="26"/>
      <c r="R61" s="127">
        <f t="shared" si="33"/>
        <v>0</v>
      </c>
      <c r="S61" s="118"/>
      <c r="T61" s="28">
        <v>36</v>
      </c>
      <c r="U61" s="122">
        <f t="shared" si="31"/>
        <v>36</v>
      </c>
      <c r="V61" s="86"/>
      <c r="W61" s="29"/>
      <c r="X61" s="122">
        <f t="shared" si="32"/>
        <v>0</v>
      </c>
      <c r="Y61" s="86"/>
      <c r="Z61" s="76">
        <v>36</v>
      </c>
      <c r="AA61" s="5"/>
      <c r="AB61" s="5"/>
      <c r="AC61" s="5"/>
      <c r="AD61" s="5"/>
      <c r="AE61" s="5"/>
    </row>
    <row r="62" spans="1:31" ht="18.75" customHeight="1" x14ac:dyDescent="0.25">
      <c r="A62" s="88" t="s">
        <v>152</v>
      </c>
      <c r="B62" s="155" t="s">
        <v>120</v>
      </c>
      <c r="C62" s="27"/>
      <c r="D62" s="27"/>
      <c r="E62" s="27"/>
      <c r="F62" s="2">
        <v>4</v>
      </c>
      <c r="G62" s="2"/>
      <c r="H62" s="24">
        <f t="shared" si="30"/>
        <v>6</v>
      </c>
      <c r="I62" s="94"/>
      <c r="J62" s="94"/>
      <c r="K62" s="25"/>
      <c r="L62" s="25"/>
      <c r="M62" s="25"/>
      <c r="N62" s="25"/>
      <c r="O62" s="83">
        <v>6</v>
      </c>
      <c r="P62" s="85"/>
      <c r="Q62" s="26"/>
      <c r="R62" s="127">
        <f t="shared" si="33"/>
        <v>0</v>
      </c>
      <c r="S62" s="118"/>
      <c r="T62" s="28">
        <v>6</v>
      </c>
      <c r="U62" s="122">
        <f t="shared" si="31"/>
        <v>6</v>
      </c>
      <c r="V62" s="86"/>
      <c r="W62" s="29"/>
      <c r="X62" s="122">
        <f t="shared" si="32"/>
        <v>0</v>
      </c>
      <c r="Y62" s="86"/>
      <c r="Z62" s="76">
        <v>6</v>
      </c>
      <c r="AA62" s="5"/>
      <c r="AB62" s="5"/>
      <c r="AC62" s="5"/>
      <c r="AD62" s="5"/>
      <c r="AE62" s="5"/>
    </row>
    <row r="63" spans="1:31" ht="28.5" customHeight="1" x14ac:dyDescent="0.25">
      <c r="A63" s="78" t="s">
        <v>223</v>
      </c>
      <c r="B63" s="36" t="s">
        <v>221</v>
      </c>
      <c r="C63" s="38">
        <v>1</v>
      </c>
      <c r="D63" s="38">
        <v>0</v>
      </c>
      <c r="E63" s="38">
        <v>3</v>
      </c>
      <c r="F63" s="33">
        <v>2</v>
      </c>
      <c r="G63" s="33">
        <v>0</v>
      </c>
      <c r="H63" s="81">
        <f>H64+H66+H67+H65+H68</f>
        <v>436</v>
      </c>
      <c r="I63" s="81">
        <f t="shared" ref="I63:Z63" si="34">I64+I66+I67+I65+I68</f>
        <v>270</v>
      </c>
      <c r="J63" s="81">
        <f t="shared" si="34"/>
        <v>160</v>
      </c>
      <c r="K63" s="81">
        <f t="shared" si="34"/>
        <v>54</v>
      </c>
      <c r="L63" s="81">
        <f t="shared" si="34"/>
        <v>216</v>
      </c>
      <c r="M63" s="81">
        <f t="shared" si="34"/>
        <v>0</v>
      </c>
      <c r="N63" s="81">
        <f t="shared" si="34"/>
        <v>10</v>
      </c>
      <c r="O63" s="81">
        <f t="shared" si="34"/>
        <v>18</v>
      </c>
      <c r="P63" s="81">
        <f t="shared" si="34"/>
        <v>0</v>
      </c>
      <c r="Q63" s="81">
        <f t="shared" si="34"/>
        <v>0</v>
      </c>
      <c r="R63" s="81">
        <f t="shared" si="34"/>
        <v>0</v>
      </c>
      <c r="S63" s="81">
        <f t="shared" si="34"/>
        <v>0</v>
      </c>
      <c r="T63" s="81">
        <f t="shared" si="34"/>
        <v>0</v>
      </c>
      <c r="U63" s="81">
        <f t="shared" si="34"/>
        <v>0</v>
      </c>
      <c r="V63" s="81">
        <f t="shared" si="34"/>
        <v>52</v>
      </c>
      <c r="W63" s="81">
        <f t="shared" si="34"/>
        <v>384</v>
      </c>
      <c r="X63" s="81">
        <f t="shared" si="34"/>
        <v>436</v>
      </c>
      <c r="Y63" s="81">
        <f t="shared" si="34"/>
        <v>72</v>
      </c>
      <c r="Z63" s="81">
        <f t="shared" si="34"/>
        <v>364</v>
      </c>
      <c r="AA63" s="5"/>
      <c r="AB63" s="5"/>
      <c r="AC63" s="5"/>
      <c r="AD63" s="5"/>
      <c r="AE63" s="5"/>
    </row>
    <row r="64" spans="1:31" ht="30.75" customHeight="1" x14ac:dyDescent="0.25">
      <c r="A64" s="88" t="s">
        <v>183</v>
      </c>
      <c r="B64" s="158" t="s">
        <v>230</v>
      </c>
      <c r="C64" s="27">
        <v>5</v>
      </c>
      <c r="D64" s="27"/>
      <c r="E64" s="27"/>
      <c r="F64" s="35">
        <v>6</v>
      </c>
      <c r="G64" s="35"/>
      <c r="H64" s="24">
        <f>R64+U64+X64</f>
        <v>126</v>
      </c>
      <c r="I64" s="94">
        <v>26</v>
      </c>
      <c r="J64" s="94">
        <v>100</v>
      </c>
      <c r="K64" s="25">
        <v>26</v>
      </c>
      <c r="L64" s="25"/>
      <c r="M64" s="25"/>
      <c r="N64" s="25">
        <v>6</v>
      </c>
      <c r="O64" s="83">
        <v>6</v>
      </c>
      <c r="P64" s="85"/>
      <c r="Q64" s="26"/>
      <c r="R64" s="127">
        <f>Q64+P64</f>
        <v>0</v>
      </c>
      <c r="S64" s="118"/>
      <c r="T64" s="28"/>
      <c r="U64" s="127">
        <f>T64+S64</f>
        <v>0</v>
      </c>
      <c r="V64" s="118">
        <v>52</v>
      </c>
      <c r="W64" s="28">
        <v>74</v>
      </c>
      <c r="X64" s="127">
        <f>W64+V64</f>
        <v>126</v>
      </c>
      <c r="Y64" s="86">
        <v>0</v>
      </c>
      <c r="Z64" s="76">
        <v>126</v>
      </c>
      <c r="AA64" s="5"/>
      <c r="AB64" s="5"/>
      <c r="AC64" s="5"/>
      <c r="AD64" s="5"/>
      <c r="AE64" s="5"/>
    </row>
    <row r="65" spans="1:31" ht="28.5" customHeight="1" x14ac:dyDescent="0.25">
      <c r="A65" s="88" t="s">
        <v>220</v>
      </c>
      <c r="B65" s="158" t="s">
        <v>221</v>
      </c>
      <c r="C65" s="27"/>
      <c r="D65" s="27"/>
      <c r="E65" s="27">
        <v>6</v>
      </c>
      <c r="F65" s="35"/>
      <c r="G65" s="35"/>
      <c r="H65" s="24">
        <f t="shared" ref="H65:H68" si="35">R65+U65+X65</f>
        <v>88</v>
      </c>
      <c r="I65" s="94">
        <v>28</v>
      </c>
      <c r="J65" s="94">
        <v>60</v>
      </c>
      <c r="K65" s="25">
        <v>28</v>
      </c>
      <c r="L65" s="25"/>
      <c r="M65" s="25"/>
      <c r="N65" s="25">
        <v>4</v>
      </c>
      <c r="O65" s="83">
        <v>2</v>
      </c>
      <c r="P65" s="85"/>
      <c r="Q65" s="26"/>
      <c r="R65" s="127">
        <f t="shared" ref="R65:R68" si="36">Q65+P65</f>
        <v>0</v>
      </c>
      <c r="S65" s="118"/>
      <c r="T65" s="28"/>
      <c r="U65" s="127">
        <f t="shared" ref="U65:U69" si="37">T65+S65</f>
        <v>0</v>
      </c>
      <c r="V65" s="118"/>
      <c r="W65" s="28">
        <v>88</v>
      </c>
      <c r="X65" s="127">
        <f t="shared" ref="X65:X69" si="38">W65+V65</f>
        <v>88</v>
      </c>
      <c r="Y65" s="86"/>
      <c r="Z65" s="76">
        <v>88</v>
      </c>
      <c r="AA65" s="5"/>
      <c r="AB65" s="5"/>
      <c r="AC65" s="5"/>
      <c r="AD65" s="5"/>
      <c r="AE65" s="5"/>
    </row>
    <row r="66" spans="1:31" ht="18.75" customHeight="1" x14ac:dyDescent="0.25">
      <c r="A66" s="88" t="s">
        <v>184</v>
      </c>
      <c r="B66" s="155" t="s">
        <v>144</v>
      </c>
      <c r="C66" s="27"/>
      <c r="D66" s="27"/>
      <c r="E66" s="27">
        <v>6</v>
      </c>
      <c r="F66" s="35"/>
      <c r="G66" s="35"/>
      <c r="H66" s="24">
        <f t="shared" si="35"/>
        <v>36</v>
      </c>
      <c r="I66" s="94">
        <v>36</v>
      </c>
      <c r="J66" s="94"/>
      <c r="K66" s="25"/>
      <c r="L66" s="25">
        <f>R66+U66+X66</f>
        <v>36</v>
      </c>
      <c r="M66" s="25"/>
      <c r="N66" s="25"/>
      <c r="O66" s="83">
        <v>2</v>
      </c>
      <c r="P66" s="85"/>
      <c r="Q66" s="26"/>
      <c r="R66" s="127">
        <f t="shared" si="36"/>
        <v>0</v>
      </c>
      <c r="S66" s="118"/>
      <c r="T66" s="28"/>
      <c r="U66" s="127">
        <f t="shared" si="37"/>
        <v>0</v>
      </c>
      <c r="V66" s="118"/>
      <c r="W66" s="28">
        <v>36</v>
      </c>
      <c r="X66" s="127">
        <f t="shared" si="38"/>
        <v>36</v>
      </c>
      <c r="Y66" s="86"/>
      <c r="Z66" s="76">
        <v>36</v>
      </c>
      <c r="AA66" s="5"/>
      <c r="AB66" s="5"/>
      <c r="AC66" s="5"/>
      <c r="AD66" s="5"/>
      <c r="AE66" s="5"/>
    </row>
    <row r="67" spans="1:31" ht="18" customHeight="1" x14ac:dyDescent="0.25">
      <c r="A67" s="27" t="s">
        <v>185</v>
      </c>
      <c r="B67" s="155" t="s">
        <v>33</v>
      </c>
      <c r="C67" s="27"/>
      <c r="D67" s="27"/>
      <c r="E67" s="27">
        <v>6</v>
      </c>
      <c r="F67" s="35"/>
      <c r="G67" s="35"/>
      <c r="H67" s="24">
        <f t="shared" si="35"/>
        <v>180</v>
      </c>
      <c r="I67" s="94">
        <v>180</v>
      </c>
      <c r="J67" s="94"/>
      <c r="K67" s="25"/>
      <c r="L67" s="25">
        <f>R67+U67+X67</f>
        <v>180</v>
      </c>
      <c r="M67" s="25"/>
      <c r="N67" s="25"/>
      <c r="O67" s="83">
        <v>2</v>
      </c>
      <c r="P67" s="85"/>
      <c r="Q67" s="26"/>
      <c r="R67" s="127">
        <f t="shared" si="36"/>
        <v>0</v>
      </c>
      <c r="S67" s="118"/>
      <c r="T67" s="28"/>
      <c r="U67" s="127">
        <f t="shared" si="37"/>
        <v>0</v>
      </c>
      <c r="V67" s="118"/>
      <c r="W67" s="28">
        <v>180</v>
      </c>
      <c r="X67" s="127">
        <f t="shared" si="38"/>
        <v>180</v>
      </c>
      <c r="Y67" s="86">
        <v>72</v>
      </c>
      <c r="Z67" s="76">
        <v>108</v>
      </c>
      <c r="AA67" s="5"/>
      <c r="AB67" s="5"/>
      <c r="AC67" s="5"/>
      <c r="AD67" s="5"/>
      <c r="AE67" s="5"/>
    </row>
    <row r="68" spans="1:31" ht="17.25" customHeight="1" x14ac:dyDescent="0.25">
      <c r="A68" s="88" t="s">
        <v>186</v>
      </c>
      <c r="B68" s="155" t="s">
        <v>120</v>
      </c>
      <c r="C68" s="27"/>
      <c r="D68" s="27"/>
      <c r="E68" s="27"/>
      <c r="F68" s="2">
        <v>6</v>
      </c>
      <c r="G68" s="2"/>
      <c r="H68" s="24">
        <f t="shared" si="35"/>
        <v>6</v>
      </c>
      <c r="I68" s="94"/>
      <c r="J68" s="94"/>
      <c r="K68" s="25"/>
      <c r="L68" s="25"/>
      <c r="M68" s="25"/>
      <c r="N68" s="25"/>
      <c r="O68" s="83">
        <v>6</v>
      </c>
      <c r="P68" s="85"/>
      <c r="Q68" s="26"/>
      <c r="R68" s="127">
        <f t="shared" si="36"/>
        <v>0</v>
      </c>
      <c r="S68" s="118"/>
      <c r="T68" s="28"/>
      <c r="U68" s="127">
        <f t="shared" si="37"/>
        <v>0</v>
      </c>
      <c r="V68" s="118"/>
      <c r="W68" s="28">
        <v>6</v>
      </c>
      <c r="X68" s="127">
        <f t="shared" si="38"/>
        <v>6</v>
      </c>
      <c r="Y68" s="86"/>
      <c r="Z68" s="76">
        <v>6</v>
      </c>
      <c r="AA68" s="5"/>
      <c r="AB68" s="5"/>
      <c r="AC68" s="5"/>
      <c r="AD68" s="5"/>
      <c r="AE68" s="5"/>
    </row>
    <row r="69" spans="1:31" ht="20.25" customHeight="1" x14ac:dyDescent="0.25">
      <c r="A69" s="35" t="s">
        <v>181</v>
      </c>
      <c r="B69" s="161" t="s">
        <v>127</v>
      </c>
      <c r="C69" s="111"/>
      <c r="D69" s="39"/>
      <c r="E69" s="39"/>
      <c r="F69" s="26"/>
      <c r="G69" s="26"/>
      <c r="H69" s="112">
        <v>216</v>
      </c>
      <c r="I69" s="87"/>
      <c r="J69" s="87"/>
      <c r="K69" s="39"/>
      <c r="L69" s="39"/>
      <c r="M69" s="39"/>
      <c r="N69" s="39"/>
      <c r="O69" s="83"/>
      <c r="P69" s="85"/>
      <c r="Q69" s="26"/>
      <c r="R69" s="122">
        <f>Q69+P69</f>
        <v>0</v>
      </c>
      <c r="S69" s="86"/>
      <c r="T69" s="29"/>
      <c r="U69" s="127">
        <f t="shared" si="37"/>
        <v>0</v>
      </c>
      <c r="V69" s="118"/>
      <c r="W69" s="28">
        <v>216</v>
      </c>
      <c r="X69" s="127">
        <f t="shared" si="38"/>
        <v>216</v>
      </c>
      <c r="Y69" s="135">
        <v>216</v>
      </c>
      <c r="Z69" s="65"/>
      <c r="AB69" s="5"/>
    </row>
    <row r="70" spans="1:31" ht="21.75" customHeight="1" thickBot="1" x14ac:dyDescent="0.3">
      <c r="A70" s="107"/>
      <c r="B70" s="108" t="s">
        <v>47</v>
      </c>
      <c r="C70" s="109">
        <f>C9+C17+C31</f>
        <v>18</v>
      </c>
      <c r="D70" s="109">
        <f t="shared" ref="D70:G70" si="39">D9+D17+D31</f>
        <v>3</v>
      </c>
      <c r="E70" s="109">
        <f t="shared" si="39"/>
        <v>31</v>
      </c>
      <c r="F70" s="109">
        <f t="shared" si="39"/>
        <v>20</v>
      </c>
      <c r="G70" s="109">
        <f t="shared" si="39"/>
        <v>2</v>
      </c>
      <c r="H70" s="110">
        <f>H17+H32+H44+H57+H69+H9+H51+H63</f>
        <v>4464</v>
      </c>
      <c r="I70" s="110">
        <f t="shared" ref="I70:Z70" si="40">I17+I32+I44+I57+I69+I9+I51+I63</f>
        <v>2014</v>
      </c>
      <c r="J70" s="110">
        <f t="shared" si="40"/>
        <v>2204</v>
      </c>
      <c r="K70" s="110">
        <f t="shared" si="40"/>
        <v>826</v>
      </c>
      <c r="L70" s="110">
        <f t="shared" si="40"/>
        <v>1188</v>
      </c>
      <c r="M70" s="110">
        <f t="shared" si="40"/>
        <v>40</v>
      </c>
      <c r="N70" s="110">
        <f t="shared" si="40"/>
        <v>118</v>
      </c>
      <c r="O70" s="110">
        <f t="shared" si="40"/>
        <v>192</v>
      </c>
      <c r="P70" s="110">
        <f t="shared" si="40"/>
        <v>612</v>
      </c>
      <c r="Q70" s="110">
        <f t="shared" si="40"/>
        <v>864</v>
      </c>
      <c r="R70" s="110">
        <f t="shared" si="40"/>
        <v>1476</v>
      </c>
      <c r="S70" s="110">
        <f t="shared" si="40"/>
        <v>612</v>
      </c>
      <c r="T70" s="110">
        <f>T17+T32+T44+T57+T69+T9+T51+T63</f>
        <v>900</v>
      </c>
      <c r="U70" s="110">
        <f t="shared" si="40"/>
        <v>1512</v>
      </c>
      <c r="V70" s="110">
        <f t="shared" si="40"/>
        <v>612</v>
      </c>
      <c r="W70" s="110">
        <f t="shared" si="40"/>
        <v>864</v>
      </c>
      <c r="X70" s="110">
        <f t="shared" si="40"/>
        <v>1476</v>
      </c>
      <c r="Y70" s="110">
        <f t="shared" si="40"/>
        <v>3168</v>
      </c>
      <c r="Z70" s="110">
        <f t="shared" si="40"/>
        <v>1296</v>
      </c>
      <c r="AB70" s="5"/>
    </row>
    <row r="71" spans="1:31" ht="28.15" customHeight="1" x14ac:dyDescent="0.25">
      <c r="A71" s="167" t="s">
        <v>191</v>
      </c>
      <c r="B71" s="168"/>
      <c r="C71" s="168"/>
      <c r="D71" s="168"/>
      <c r="E71" s="168"/>
      <c r="F71" s="168"/>
      <c r="G71" s="162"/>
      <c r="H71" s="173" t="s">
        <v>15</v>
      </c>
      <c r="I71" s="163"/>
      <c r="J71" s="163"/>
      <c r="K71" s="163"/>
      <c r="L71" s="163"/>
      <c r="M71" s="163"/>
      <c r="N71" s="144"/>
      <c r="O71" s="141" t="s">
        <v>60</v>
      </c>
      <c r="P71" s="132">
        <f>P17+P33+P9+P34+P35+P36+P39+P40+P45+P46+P47+P52+P53+P58+P65+P37+P38+P64+P59</f>
        <v>612</v>
      </c>
      <c r="Q71" s="132">
        <f>Q17+Q33+Q9+Q34+Q35+Q36+Q39+Q40+Q45+Q46+Q47+Q52+Q53+Q58+Q65+Q37+Q38+Q64+Q59</f>
        <v>756</v>
      </c>
      <c r="R71" s="133">
        <f>R17+R33+R45+R58+R9+R34+R35+R46+R59+R36+R37+R38+R39+R52+R53+R64+R65+R47+R40</f>
        <v>1368</v>
      </c>
      <c r="S71" s="132">
        <f>S17+S33+S9+S34+S35+S36+S39+S40+S45+S46+S47+S52+S53+S58+S65+S37+S38+S64+S59</f>
        <v>504</v>
      </c>
      <c r="T71" s="132">
        <f>T17+T33+T9+T34+T35+T36+T39+T40+T45+T46+T47+T52+T53+T58+T65+T37+T38+T64+T59</f>
        <v>564</v>
      </c>
      <c r="U71" s="133">
        <f>U17+U33+U45+U58+U9+U34+U35+U46+U59+U36+U37+U38+U39+U52+U53+U64+U65</f>
        <v>1068</v>
      </c>
      <c r="V71" s="132">
        <f>V17+V33+V9+V34+V35+V36+V39+V40+V45+V46+V47+V52+V53+V58+V65+V37+V38+V64+V59</f>
        <v>354</v>
      </c>
      <c r="W71" s="132">
        <f>W17+W33+W9+W34+W35+W36+W39+W40+W45+W46+W47+W52+W53+W58+W65+W37+W38+W64+W59</f>
        <v>240</v>
      </c>
      <c r="X71" s="133">
        <f>X17+X33+X45+X58+X9+X34+X35+X46+X59+X36+X37+X38+X39+X52+X53+X64+X65+X47+X40</f>
        <v>594</v>
      </c>
      <c r="Y71" s="136"/>
      <c r="Z71" s="79"/>
    </row>
    <row r="72" spans="1:31" ht="17.45" customHeight="1" x14ac:dyDescent="0.25">
      <c r="A72" s="169"/>
      <c r="B72" s="170"/>
      <c r="C72" s="170"/>
      <c r="D72" s="170"/>
      <c r="E72" s="170"/>
      <c r="F72" s="170"/>
      <c r="G72" s="149"/>
      <c r="H72" s="174"/>
      <c r="I72" s="70"/>
      <c r="J72" s="70"/>
      <c r="K72" s="70"/>
      <c r="L72" s="70"/>
      <c r="M72" s="70"/>
      <c r="N72" s="137"/>
      <c r="O72" s="142" t="s">
        <v>22</v>
      </c>
      <c r="P72" s="84">
        <f>P41+P48+P60+P54+P66</f>
        <v>0</v>
      </c>
      <c r="Q72" s="84">
        <f>Q41+Q48+Q60+Q54+Q66</f>
        <v>108</v>
      </c>
      <c r="R72" s="133">
        <f>R41+R48+R54+R60+R66</f>
        <v>108</v>
      </c>
      <c r="S72" s="84">
        <f>S41+S48+S60+S54+S66</f>
        <v>108</v>
      </c>
      <c r="T72" s="84">
        <f>T41+T48+T60+T54+T66</f>
        <v>36</v>
      </c>
      <c r="U72" s="133">
        <f>U41+U48+U54+U60+U66</f>
        <v>144</v>
      </c>
      <c r="V72" s="84">
        <f>V41+V48+V60+V54+V66</f>
        <v>36</v>
      </c>
      <c r="W72" s="84">
        <f>W41+W48+W60+W54+W66</f>
        <v>72</v>
      </c>
      <c r="X72" s="133">
        <f>X41+X48+X54+X60+X66</f>
        <v>108</v>
      </c>
      <c r="Y72" s="120"/>
      <c r="Z72" s="73"/>
    </row>
    <row r="73" spans="1:31" ht="15" customHeight="1" x14ac:dyDescent="0.25">
      <c r="A73" s="169"/>
      <c r="B73" s="170"/>
      <c r="C73" s="170"/>
      <c r="D73" s="170"/>
      <c r="E73" s="170"/>
      <c r="F73" s="170"/>
      <c r="G73" s="149"/>
      <c r="H73" s="174"/>
      <c r="I73" s="70"/>
      <c r="J73" s="70"/>
      <c r="K73" s="70"/>
      <c r="L73" s="70"/>
      <c r="M73" s="70"/>
      <c r="N73" s="137"/>
      <c r="O73" s="143" t="s">
        <v>19</v>
      </c>
      <c r="P73" s="84">
        <f>P42+P49+P61+P55+P67</f>
        <v>0</v>
      </c>
      <c r="Q73" s="84">
        <f>Q42+Q49+Q61+Q55+Q67</f>
        <v>0</v>
      </c>
      <c r="R73" s="133">
        <f>R42+R49+R55+R61+R67</f>
        <v>0</v>
      </c>
      <c r="S73" s="84">
        <f>S42+S49+S61+S55+S67</f>
        <v>0</v>
      </c>
      <c r="T73" s="84">
        <f>T42+T49+T61+T55+T67</f>
        <v>288</v>
      </c>
      <c r="U73" s="133">
        <f>U42+U49+U55+U61+U67</f>
        <v>288</v>
      </c>
      <c r="V73" s="84">
        <f>V42+V49+V61+V55+V67</f>
        <v>216</v>
      </c>
      <c r="W73" s="84">
        <f>W42+W49+W61+W55+W67</f>
        <v>324</v>
      </c>
      <c r="X73" s="133">
        <f>X42+X49+X55+X61+X67</f>
        <v>540</v>
      </c>
      <c r="Y73" s="129"/>
      <c r="Z73" s="73"/>
    </row>
    <row r="74" spans="1:31" ht="15" customHeight="1" x14ac:dyDescent="0.25">
      <c r="A74" s="169"/>
      <c r="B74" s="170"/>
      <c r="C74" s="170"/>
      <c r="D74" s="170"/>
      <c r="E74" s="170"/>
      <c r="F74" s="170"/>
      <c r="G74" s="149"/>
      <c r="H74" s="174"/>
      <c r="I74" s="70"/>
      <c r="J74" s="70"/>
      <c r="K74" s="70"/>
      <c r="L74" s="70"/>
      <c r="M74" s="70"/>
      <c r="N74" s="137"/>
      <c r="O74" s="143" t="s">
        <v>17</v>
      </c>
      <c r="P74" s="84">
        <v>0</v>
      </c>
      <c r="Q74" s="2">
        <v>0</v>
      </c>
      <c r="R74" s="134">
        <f>P74+Q74</f>
        <v>0</v>
      </c>
      <c r="S74" s="84">
        <v>0</v>
      </c>
      <c r="T74" s="2">
        <v>12</v>
      </c>
      <c r="U74" s="134">
        <f>S74+T74</f>
        <v>12</v>
      </c>
      <c r="V74" s="84">
        <v>6</v>
      </c>
      <c r="W74" s="2">
        <v>12</v>
      </c>
      <c r="X74" s="134">
        <f>V74+W74</f>
        <v>18</v>
      </c>
      <c r="Y74" s="129"/>
      <c r="Z74" s="73"/>
    </row>
    <row r="75" spans="1:31" ht="21.6" customHeight="1" x14ac:dyDescent="0.25">
      <c r="A75" s="169"/>
      <c r="B75" s="170"/>
      <c r="C75" s="170"/>
      <c r="D75" s="170"/>
      <c r="E75" s="170"/>
      <c r="F75" s="170"/>
      <c r="G75" s="149"/>
      <c r="H75" s="174"/>
      <c r="I75" s="70"/>
      <c r="J75" s="70"/>
      <c r="K75" s="70"/>
      <c r="L75" s="70"/>
      <c r="M75" s="70"/>
      <c r="N75" s="137"/>
      <c r="O75" s="138" t="s">
        <v>23</v>
      </c>
      <c r="P75" s="84">
        <v>0</v>
      </c>
      <c r="Q75" s="2">
        <v>5</v>
      </c>
      <c r="R75" s="134">
        <f>P75+Q75</f>
        <v>5</v>
      </c>
      <c r="S75" s="145">
        <v>3</v>
      </c>
      <c r="T75" s="105">
        <v>5</v>
      </c>
      <c r="U75" s="134">
        <f>S75+T75</f>
        <v>8</v>
      </c>
      <c r="V75" s="145">
        <v>3</v>
      </c>
      <c r="W75" s="105">
        <v>4</v>
      </c>
      <c r="X75" s="134">
        <f>V75+W75</f>
        <v>7</v>
      </c>
      <c r="Y75" s="129"/>
      <c r="Z75" s="73"/>
    </row>
    <row r="76" spans="1:31" ht="22.9" customHeight="1" x14ac:dyDescent="0.25">
      <c r="A76" s="169"/>
      <c r="B76" s="170"/>
      <c r="C76" s="170"/>
      <c r="D76" s="170"/>
      <c r="E76" s="170"/>
      <c r="F76" s="170"/>
      <c r="G76" s="149"/>
      <c r="H76" s="174"/>
      <c r="I76" s="70"/>
      <c r="J76" s="70"/>
      <c r="K76" s="70"/>
      <c r="L76" s="70"/>
      <c r="M76" s="70"/>
      <c r="N76" s="137"/>
      <c r="O76" s="139" t="s">
        <v>24</v>
      </c>
      <c r="P76" s="84">
        <v>2</v>
      </c>
      <c r="Q76" s="2">
        <v>8</v>
      </c>
      <c r="R76" s="134">
        <f t="shared" ref="R76:R77" si="41">P76+Q76</f>
        <v>10</v>
      </c>
      <c r="S76" s="145">
        <v>3</v>
      </c>
      <c r="T76" s="105">
        <v>7</v>
      </c>
      <c r="U76" s="134">
        <f t="shared" ref="U76:U77" si="42">S76+T76</f>
        <v>10</v>
      </c>
      <c r="V76" s="145">
        <v>4</v>
      </c>
      <c r="W76" s="105">
        <v>6</v>
      </c>
      <c r="X76" s="134">
        <f t="shared" ref="X76:X77" si="43">V76+W76</f>
        <v>10</v>
      </c>
      <c r="Y76" s="129"/>
      <c r="Z76" s="73"/>
    </row>
    <row r="77" spans="1:31" ht="24" customHeight="1" x14ac:dyDescent="0.25">
      <c r="A77" s="171"/>
      <c r="B77" s="172"/>
      <c r="C77" s="172"/>
      <c r="D77" s="172"/>
      <c r="E77" s="172"/>
      <c r="F77" s="172"/>
      <c r="G77" s="164"/>
      <c r="H77" s="175"/>
      <c r="I77" s="165"/>
      <c r="J77" s="165"/>
      <c r="K77" s="165"/>
      <c r="L77" s="165"/>
      <c r="M77" s="165"/>
      <c r="N77" s="166"/>
      <c r="O77" s="140" t="s">
        <v>25</v>
      </c>
      <c r="P77" s="84">
        <v>0</v>
      </c>
      <c r="Q77" s="2">
        <v>0</v>
      </c>
      <c r="R77" s="134">
        <f t="shared" si="41"/>
        <v>0</v>
      </c>
      <c r="S77" s="145">
        <v>0</v>
      </c>
      <c r="T77" s="105">
        <v>0</v>
      </c>
      <c r="U77" s="134">
        <f t="shared" si="42"/>
        <v>0</v>
      </c>
      <c r="V77" s="145">
        <v>0</v>
      </c>
      <c r="W77" s="105">
        <v>0</v>
      </c>
      <c r="X77" s="134">
        <f t="shared" si="43"/>
        <v>0</v>
      </c>
      <c r="Y77" s="129"/>
      <c r="Z77" s="73"/>
    </row>
    <row r="78" spans="1:31" ht="15" customHeight="1" x14ac:dyDescent="0.25"/>
    <row r="79" spans="1:31" ht="15" customHeight="1" x14ac:dyDescent="0.25"/>
    <row r="80" spans="1:31" ht="18.75" x14ac:dyDescent="0.3">
      <c r="H80" s="6"/>
      <c r="I80" s="6"/>
      <c r="J80" s="6"/>
      <c r="K80" s="6"/>
      <c r="L80" s="6"/>
      <c r="M80" s="6"/>
      <c r="N80" s="210" t="s">
        <v>259</v>
      </c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</row>
  </sheetData>
  <mergeCells count="41">
    <mergeCell ref="N80:Z80"/>
    <mergeCell ref="Y2:Y7"/>
    <mergeCell ref="Z2:Z7"/>
    <mergeCell ref="H3:H7"/>
    <mergeCell ref="I3:O3"/>
    <mergeCell ref="P3:X3"/>
    <mergeCell ref="H2:O2"/>
    <mergeCell ref="P2:X2"/>
    <mergeCell ref="I4:I7"/>
    <mergeCell ref="J4:K4"/>
    <mergeCell ref="L4:L7"/>
    <mergeCell ref="M4:M7"/>
    <mergeCell ref="J5:J7"/>
    <mergeCell ref="K5:K7"/>
    <mergeCell ref="P5:P7"/>
    <mergeCell ref="Q5:Q7"/>
    <mergeCell ref="R5:R7"/>
    <mergeCell ref="X5:X7"/>
    <mergeCell ref="N4:N7"/>
    <mergeCell ref="O4:O7"/>
    <mergeCell ref="P4:R4"/>
    <mergeCell ref="S4:U4"/>
    <mergeCell ref="V4:X4"/>
    <mergeCell ref="S5:S7"/>
    <mergeCell ref="T5:T7"/>
    <mergeCell ref="U5:U7"/>
    <mergeCell ref="V5:V7"/>
    <mergeCell ref="W5:W7"/>
    <mergeCell ref="A71:F77"/>
    <mergeCell ref="H71:H77"/>
    <mergeCell ref="E60:E61"/>
    <mergeCell ref="A1:H1"/>
    <mergeCell ref="E24:E25"/>
    <mergeCell ref="C4:C7"/>
    <mergeCell ref="D4:D7"/>
    <mergeCell ref="E4:E7"/>
    <mergeCell ref="F4:F7"/>
    <mergeCell ref="G4:G7"/>
    <mergeCell ref="A2:A7"/>
    <mergeCell ref="B2:B7"/>
    <mergeCell ref="C2:G3"/>
  </mergeCells>
  <pageMargins left="0.1953125" right="5.46875E-2" top="0.50468749999999996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8"/>
  <sheetViews>
    <sheetView view="pageLayout" workbookViewId="0">
      <selection activeCell="L9" sqref="L9"/>
    </sheetView>
  </sheetViews>
  <sheetFormatPr defaultRowHeight="15" x14ac:dyDescent="0.25"/>
  <sheetData>
    <row r="2" spans="1:15" ht="18.75" x14ac:dyDescent="0.3">
      <c r="I2" s="235" t="s">
        <v>40</v>
      </c>
      <c r="J2" s="232"/>
      <c r="K2" s="232"/>
      <c r="L2" s="7"/>
      <c r="M2" s="7"/>
    </row>
    <row r="3" spans="1:15" ht="37.9" customHeight="1" x14ac:dyDescent="0.25">
      <c r="I3" s="236" t="s">
        <v>41</v>
      </c>
      <c r="J3" s="237"/>
      <c r="K3" s="237"/>
      <c r="L3" s="237"/>
      <c r="M3" s="237"/>
      <c r="N3" s="237"/>
      <c r="O3" s="237"/>
    </row>
    <row r="4" spans="1:15" ht="17.25" customHeight="1" x14ac:dyDescent="0.25">
      <c r="I4" s="237"/>
      <c r="J4" s="237"/>
      <c r="K4" s="237"/>
      <c r="L4" s="237"/>
      <c r="M4" s="237"/>
      <c r="N4" s="237"/>
      <c r="O4" s="237"/>
    </row>
    <row r="5" spans="1:15" ht="18.75" x14ac:dyDescent="0.3">
      <c r="I5" s="147" t="s">
        <v>257</v>
      </c>
      <c r="J5" s="148"/>
      <c r="K5" s="148"/>
      <c r="L5" s="148"/>
      <c r="M5" s="148"/>
      <c r="N5" s="148"/>
    </row>
    <row r="6" spans="1:15" ht="18.75" x14ac:dyDescent="0.3">
      <c r="I6" s="7"/>
      <c r="J6" s="7"/>
      <c r="K6" s="7"/>
      <c r="L6" s="7"/>
      <c r="M6" s="7"/>
    </row>
    <row r="11" spans="1:15" ht="20.25" x14ac:dyDescent="0.3">
      <c r="D11" s="8"/>
      <c r="E11" s="8"/>
      <c r="F11" s="8"/>
      <c r="G11" s="8"/>
      <c r="H11" s="8"/>
      <c r="I11" s="8"/>
      <c r="J11" s="8"/>
      <c r="K11" s="8"/>
    </row>
    <row r="12" spans="1:15" ht="20.25" x14ac:dyDescent="0.3">
      <c r="C12" s="8"/>
      <c r="D12" s="8"/>
      <c r="E12" s="8"/>
      <c r="F12" s="9" t="s">
        <v>26</v>
      </c>
      <c r="G12" s="9"/>
      <c r="H12" s="9"/>
      <c r="I12" s="8"/>
      <c r="J12" s="8"/>
    </row>
    <row r="13" spans="1:15" ht="20.25" x14ac:dyDescent="0.3">
      <c r="C13" s="8" t="s">
        <v>225</v>
      </c>
      <c r="D13" s="8"/>
      <c r="E13" s="8"/>
      <c r="F13" s="8"/>
      <c r="G13" s="8"/>
      <c r="H13" s="8"/>
      <c r="I13" s="8"/>
      <c r="J13" s="8"/>
    </row>
    <row r="14" spans="1:15" ht="20.25" x14ac:dyDescent="0.3">
      <c r="A14" s="233" t="s">
        <v>189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</row>
    <row r="15" spans="1:15" x14ac:dyDescent="0.25">
      <c r="E15" s="10"/>
      <c r="F15" s="10"/>
      <c r="G15" s="10"/>
      <c r="H15" s="10"/>
    </row>
    <row r="16" spans="1:15" ht="18.75" x14ac:dyDescent="0.3">
      <c r="E16" s="7" t="s">
        <v>27</v>
      </c>
      <c r="F16" s="7"/>
      <c r="G16" s="234" t="s">
        <v>190</v>
      </c>
      <c r="H16" s="234"/>
      <c r="I16" s="234"/>
      <c r="J16" s="234"/>
      <c r="K16" s="234"/>
      <c r="L16" s="234"/>
      <c r="M16" s="234"/>
      <c r="N16" s="234"/>
    </row>
    <row r="17" spans="5:14" ht="18.75" x14ac:dyDescent="0.3">
      <c r="E17" s="7"/>
      <c r="F17" s="7"/>
      <c r="G17" s="234"/>
      <c r="H17" s="234"/>
      <c r="I17" s="234"/>
      <c r="J17" s="234"/>
      <c r="K17" s="234"/>
      <c r="L17" s="234"/>
      <c r="M17" s="234"/>
      <c r="N17" s="234"/>
    </row>
    <row r="18" spans="5:14" ht="18.75" x14ac:dyDescent="0.3">
      <c r="E18" s="7"/>
      <c r="F18" s="7"/>
      <c r="G18" s="7"/>
      <c r="H18" s="7"/>
      <c r="I18" s="7"/>
    </row>
    <row r="19" spans="5:14" ht="18.75" x14ac:dyDescent="0.3">
      <c r="F19" s="7"/>
      <c r="G19" s="7"/>
      <c r="H19" s="7"/>
      <c r="I19" s="7"/>
      <c r="J19" s="7"/>
    </row>
    <row r="24" spans="5:14" ht="15.75" x14ac:dyDescent="0.25">
      <c r="I24" s="11" t="s">
        <v>28</v>
      </c>
      <c r="J24" s="11"/>
      <c r="K24" s="11"/>
      <c r="L24" s="11"/>
      <c r="M24" s="11"/>
    </row>
    <row r="25" spans="5:14" ht="15.75" x14ac:dyDescent="0.25">
      <c r="I25" s="231" t="s">
        <v>188</v>
      </c>
      <c r="J25" s="232"/>
      <c r="K25" s="232"/>
      <c r="L25" s="232"/>
      <c r="M25" s="232"/>
    </row>
    <row r="26" spans="5:14" ht="15.75" x14ac:dyDescent="0.25">
      <c r="I26" s="11" t="s">
        <v>234</v>
      </c>
      <c r="J26" s="11"/>
      <c r="K26" s="11"/>
      <c r="L26" s="11"/>
      <c r="M26" s="11"/>
    </row>
    <row r="27" spans="5:14" s="1" customFormat="1" ht="16.149999999999999" customHeight="1" x14ac:dyDescent="0.25">
      <c r="I27" s="231" t="s">
        <v>29</v>
      </c>
      <c r="J27" s="232"/>
      <c r="K27" s="232"/>
      <c r="L27" s="232"/>
      <c r="M27" s="232"/>
    </row>
    <row r="28" spans="5:14" ht="15.75" x14ac:dyDescent="0.25">
      <c r="J28" s="11"/>
      <c r="K28" s="11"/>
      <c r="L28" s="11"/>
      <c r="M28" s="11"/>
      <c r="N28" s="11"/>
    </row>
  </sheetData>
  <mergeCells count="6">
    <mergeCell ref="I25:M25"/>
    <mergeCell ref="I27:M27"/>
    <mergeCell ref="A14:N14"/>
    <mergeCell ref="G16:N17"/>
    <mergeCell ref="I2:K2"/>
    <mergeCell ref="I3:O4"/>
  </mergeCells>
  <pageMargins left="0.7" right="0.89583333333333337" top="0.75" bottom="0.3166666666666666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view="pageLayout" workbookViewId="0">
      <selection activeCell="F14" sqref="F14"/>
    </sheetView>
  </sheetViews>
  <sheetFormatPr defaultRowHeight="15" x14ac:dyDescent="0.25"/>
  <cols>
    <col min="3" max="4" width="15.28515625" customWidth="1"/>
    <col min="5" max="5" width="18.28515625" customWidth="1"/>
    <col min="6" max="6" width="16.5703125" customWidth="1"/>
    <col min="7" max="8" width="15.28515625" customWidth="1"/>
  </cols>
  <sheetData>
    <row r="2" spans="2:10" ht="18.75" x14ac:dyDescent="0.3">
      <c r="B2" s="1"/>
      <c r="C2" s="241" t="s">
        <v>121</v>
      </c>
      <c r="D2" s="241"/>
      <c r="E2" s="241"/>
      <c r="F2" s="241"/>
      <c r="G2" s="241"/>
      <c r="H2" s="241"/>
      <c r="I2" s="1"/>
    </row>
    <row r="3" spans="2:10" x14ac:dyDescent="0.25">
      <c r="B3" s="1"/>
      <c r="C3" s="1"/>
      <c r="D3" s="1"/>
      <c r="E3" s="1"/>
      <c r="F3" s="1"/>
      <c r="G3" s="1"/>
      <c r="H3" s="1"/>
      <c r="I3" s="1"/>
    </row>
    <row r="4" spans="2:10" x14ac:dyDescent="0.25">
      <c r="B4" s="242" t="s">
        <v>30</v>
      </c>
      <c r="C4" s="244" t="s">
        <v>31</v>
      </c>
      <c r="D4" s="242" t="s">
        <v>32</v>
      </c>
      <c r="E4" s="242" t="s">
        <v>33</v>
      </c>
      <c r="F4" s="242" t="s">
        <v>18</v>
      </c>
      <c r="G4" s="242" t="s">
        <v>9</v>
      </c>
      <c r="H4" s="244" t="s">
        <v>34</v>
      </c>
      <c r="I4" s="238" t="s">
        <v>35</v>
      </c>
    </row>
    <row r="5" spans="2:10" ht="66.75" customHeight="1" x14ac:dyDescent="0.25">
      <c r="B5" s="243"/>
      <c r="C5" s="245"/>
      <c r="D5" s="246"/>
      <c r="E5" s="246"/>
      <c r="F5" s="246"/>
      <c r="G5" s="246"/>
      <c r="H5" s="247"/>
      <c r="I5" s="239"/>
    </row>
    <row r="6" spans="2:10" ht="22.5" customHeight="1" x14ac:dyDescent="0.25">
      <c r="B6" s="14" t="s">
        <v>36</v>
      </c>
      <c r="C6" s="12" t="s">
        <v>248</v>
      </c>
      <c r="D6" s="12" t="s">
        <v>249</v>
      </c>
      <c r="E6" s="12"/>
      <c r="F6" s="43"/>
      <c r="G6" s="12"/>
      <c r="H6" s="12">
        <v>11</v>
      </c>
      <c r="I6" s="13" t="s">
        <v>122</v>
      </c>
    </row>
    <row r="7" spans="2:10" s="1" customFormat="1" ht="22.5" customHeight="1" x14ac:dyDescent="0.25">
      <c r="B7" s="44" t="s">
        <v>37</v>
      </c>
      <c r="C7" s="12" t="s">
        <v>250</v>
      </c>
      <c r="D7" s="12" t="s">
        <v>251</v>
      </c>
      <c r="E7" s="12" t="s">
        <v>154</v>
      </c>
      <c r="F7" s="43"/>
      <c r="G7" s="12"/>
      <c r="H7" s="12">
        <v>10</v>
      </c>
      <c r="I7" s="13" t="s">
        <v>252</v>
      </c>
    </row>
    <row r="8" spans="2:10" ht="22.5" customHeight="1" x14ac:dyDescent="0.25">
      <c r="B8" s="44" t="s">
        <v>173</v>
      </c>
      <c r="C8" s="12" t="s">
        <v>253</v>
      </c>
      <c r="D8" s="12" t="s">
        <v>249</v>
      </c>
      <c r="E8" s="12" t="s">
        <v>254</v>
      </c>
      <c r="F8" s="43"/>
      <c r="G8" s="12" t="s">
        <v>255</v>
      </c>
      <c r="H8" s="12">
        <v>2</v>
      </c>
      <c r="I8" s="13" t="s">
        <v>123</v>
      </c>
    </row>
    <row r="9" spans="2:10" ht="18.75" x14ac:dyDescent="0.25">
      <c r="B9" s="44" t="s">
        <v>15</v>
      </c>
      <c r="C9" s="14">
        <v>85</v>
      </c>
      <c r="D9" s="14">
        <v>10</v>
      </c>
      <c r="E9" s="14">
        <v>23</v>
      </c>
      <c r="F9" s="69"/>
      <c r="G9" s="14">
        <v>6</v>
      </c>
      <c r="H9" s="14">
        <v>23</v>
      </c>
      <c r="I9" s="4" t="s">
        <v>256</v>
      </c>
    </row>
    <row r="11" spans="2:10" ht="31.5" customHeight="1" x14ac:dyDescent="0.25">
      <c r="C11" s="240"/>
      <c r="D11" s="240"/>
      <c r="E11" s="240"/>
      <c r="F11" s="240"/>
      <c r="G11" s="240"/>
      <c r="H11" s="240"/>
      <c r="I11" s="240"/>
      <c r="J11" s="240"/>
    </row>
  </sheetData>
  <mergeCells count="10">
    <mergeCell ref="I4:I5"/>
    <mergeCell ref="C11:J11"/>
    <mergeCell ref="C2:H2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1"/>
  <sheetViews>
    <sheetView tabSelected="1" view="pageLayout" zoomScale="70" zoomScaleNormal="70" zoomScalePageLayoutView="70" workbookViewId="0">
      <selection activeCell="AP15" sqref="AP15"/>
    </sheetView>
  </sheetViews>
  <sheetFormatPr defaultRowHeight="15" x14ac:dyDescent="0.25"/>
  <cols>
    <col min="1" max="1" width="4.7109375" customWidth="1"/>
    <col min="2" max="15" width="4.42578125" customWidth="1"/>
    <col min="16" max="16" width="5.7109375" customWidth="1"/>
    <col min="17" max="40" width="4.42578125" customWidth="1"/>
    <col min="41" max="41" width="5.140625" customWidth="1"/>
    <col min="42" max="53" width="4.42578125" customWidth="1"/>
  </cols>
  <sheetData>
    <row r="1" spans="1:53" ht="25.9" customHeight="1" x14ac:dyDescent="0.35">
      <c r="A1" s="1"/>
      <c r="B1" s="7"/>
      <c r="C1" s="268" t="s">
        <v>42</v>
      </c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s="1" customFormat="1" ht="23.45" customHeight="1" thickBot="1" x14ac:dyDescent="0.35">
      <c r="B2" s="7"/>
      <c r="C2" s="45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53" s="1" customFormat="1" ht="16.899999999999999" customHeight="1" x14ac:dyDescent="0.25">
      <c r="A3" s="266" t="s">
        <v>21</v>
      </c>
      <c r="B3" s="254" t="s">
        <v>64</v>
      </c>
      <c r="C3" s="254"/>
      <c r="D3" s="254"/>
      <c r="E3" s="254"/>
      <c r="F3" s="261" t="s">
        <v>69</v>
      </c>
      <c r="G3" s="254" t="s">
        <v>70</v>
      </c>
      <c r="H3" s="254"/>
      <c r="I3" s="254"/>
      <c r="J3" s="261" t="s">
        <v>74</v>
      </c>
      <c r="K3" s="254" t="s">
        <v>75</v>
      </c>
      <c r="L3" s="255"/>
      <c r="M3" s="255"/>
      <c r="N3" s="255"/>
      <c r="O3" s="261" t="s">
        <v>80</v>
      </c>
      <c r="P3" s="254" t="s">
        <v>81</v>
      </c>
      <c r="Q3" s="255"/>
      <c r="R3" s="255"/>
      <c r="S3" s="261" t="s">
        <v>82</v>
      </c>
      <c r="T3" s="254" t="s">
        <v>83</v>
      </c>
      <c r="U3" s="255"/>
      <c r="V3" s="255"/>
      <c r="W3" s="255"/>
      <c r="X3" s="254" t="s">
        <v>88</v>
      </c>
      <c r="Y3" s="255"/>
      <c r="Z3" s="255"/>
      <c r="AA3" s="255"/>
      <c r="AB3" s="254" t="s">
        <v>93</v>
      </c>
      <c r="AC3" s="255"/>
      <c r="AD3" s="255"/>
      <c r="AE3" s="255"/>
      <c r="AF3" s="261" t="s">
        <v>94</v>
      </c>
      <c r="AG3" s="254" t="s">
        <v>95</v>
      </c>
      <c r="AH3" s="255"/>
      <c r="AI3" s="255"/>
      <c r="AJ3" s="261" t="s">
        <v>96</v>
      </c>
      <c r="AK3" s="254" t="s">
        <v>97</v>
      </c>
      <c r="AL3" s="255"/>
      <c r="AM3" s="255"/>
      <c r="AN3" s="255"/>
      <c r="AO3" s="261" t="s">
        <v>102</v>
      </c>
      <c r="AP3" s="254" t="s">
        <v>103</v>
      </c>
      <c r="AQ3" s="255"/>
      <c r="AR3" s="255"/>
      <c r="AS3" s="261" t="s">
        <v>104</v>
      </c>
      <c r="AT3" s="254" t="s">
        <v>105</v>
      </c>
      <c r="AU3" s="255"/>
      <c r="AV3" s="255"/>
      <c r="AW3" s="255"/>
      <c r="AX3" s="254" t="s">
        <v>107</v>
      </c>
      <c r="AY3" s="255"/>
      <c r="AZ3" s="255"/>
      <c r="BA3" s="256"/>
    </row>
    <row r="4" spans="1:53" s="1" customFormat="1" ht="16.899999999999999" customHeight="1" x14ac:dyDescent="0.25">
      <c r="A4" s="267"/>
      <c r="B4" s="257" t="s">
        <v>65</v>
      </c>
      <c r="C4" s="257" t="s">
        <v>66</v>
      </c>
      <c r="D4" s="257" t="s">
        <v>67</v>
      </c>
      <c r="E4" s="257" t="s">
        <v>68</v>
      </c>
      <c r="F4" s="257"/>
      <c r="G4" s="257" t="s">
        <v>71</v>
      </c>
      <c r="H4" s="257" t="s">
        <v>72</v>
      </c>
      <c r="I4" s="257" t="s">
        <v>73</v>
      </c>
      <c r="J4" s="257"/>
      <c r="K4" s="257" t="s">
        <v>76</v>
      </c>
      <c r="L4" s="257" t="s">
        <v>77</v>
      </c>
      <c r="M4" s="257" t="s">
        <v>78</v>
      </c>
      <c r="N4" s="257" t="s">
        <v>79</v>
      </c>
      <c r="O4" s="258"/>
      <c r="P4" s="257" t="s">
        <v>66</v>
      </c>
      <c r="Q4" s="257" t="s">
        <v>67</v>
      </c>
      <c r="R4" s="257" t="s">
        <v>68</v>
      </c>
      <c r="S4" s="258"/>
      <c r="T4" s="257" t="s">
        <v>84</v>
      </c>
      <c r="U4" s="257" t="s">
        <v>85</v>
      </c>
      <c r="V4" s="257" t="s">
        <v>86</v>
      </c>
      <c r="W4" s="257" t="s">
        <v>87</v>
      </c>
      <c r="X4" s="257" t="s">
        <v>89</v>
      </c>
      <c r="Y4" s="257" t="s">
        <v>90</v>
      </c>
      <c r="Z4" s="257" t="s">
        <v>91</v>
      </c>
      <c r="AA4" s="257" t="s">
        <v>92</v>
      </c>
      <c r="AB4" s="257" t="s">
        <v>89</v>
      </c>
      <c r="AC4" s="264" t="s">
        <v>90</v>
      </c>
      <c r="AD4" s="257" t="s">
        <v>91</v>
      </c>
      <c r="AE4" s="257" t="s">
        <v>92</v>
      </c>
      <c r="AF4" s="258"/>
      <c r="AG4" s="257" t="s">
        <v>71</v>
      </c>
      <c r="AH4" s="257" t="s">
        <v>72</v>
      </c>
      <c r="AI4" s="257" t="s">
        <v>73</v>
      </c>
      <c r="AJ4" s="258"/>
      <c r="AK4" s="262" t="s">
        <v>98</v>
      </c>
      <c r="AL4" s="257" t="s">
        <v>99</v>
      </c>
      <c r="AM4" s="257" t="s">
        <v>100</v>
      </c>
      <c r="AN4" s="257" t="s">
        <v>101</v>
      </c>
      <c r="AO4" s="258"/>
      <c r="AP4" s="257" t="s">
        <v>66</v>
      </c>
      <c r="AQ4" s="257" t="s">
        <v>67</v>
      </c>
      <c r="AR4" s="257" t="s">
        <v>68</v>
      </c>
      <c r="AS4" s="258"/>
      <c r="AT4" s="257" t="s">
        <v>71</v>
      </c>
      <c r="AU4" s="257" t="s">
        <v>72</v>
      </c>
      <c r="AV4" s="257" t="s">
        <v>73</v>
      </c>
      <c r="AW4" s="257" t="s">
        <v>106</v>
      </c>
      <c r="AX4" s="257" t="s">
        <v>76</v>
      </c>
      <c r="AY4" s="257" t="s">
        <v>77</v>
      </c>
      <c r="AZ4" s="257" t="s">
        <v>78</v>
      </c>
      <c r="BA4" s="259" t="s">
        <v>79</v>
      </c>
    </row>
    <row r="5" spans="1:53" s="1" customFormat="1" x14ac:dyDescent="0.25">
      <c r="A5" s="267"/>
      <c r="B5" s="257"/>
      <c r="C5" s="257"/>
      <c r="D5" s="257"/>
      <c r="E5" s="257"/>
      <c r="F5" s="257"/>
      <c r="G5" s="257"/>
      <c r="H5" s="257"/>
      <c r="I5" s="257"/>
      <c r="J5" s="257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65"/>
      <c r="AD5" s="258"/>
      <c r="AE5" s="258"/>
      <c r="AF5" s="258"/>
      <c r="AG5" s="258"/>
      <c r="AH5" s="258"/>
      <c r="AI5" s="258"/>
      <c r="AJ5" s="258"/>
      <c r="AK5" s="263"/>
      <c r="AL5" s="258"/>
      <c r="AM5" s="258"/>
      <c r="AN5" s="258"/>
      <c r="AO5" s="258"/>
      <c r="AP5" s="258"/>
      <c r="AQ5" s="258"/>
      <c r="AR5" s="258"/>
      <c r="AS5" s="258"/>
      <c r="AT5" s="258"/>
      <c r="AU5" s="258"/>
      <c r="AV5" s="258"/>
      <c r="AW5" s="258"/>
      <c r="AX5" s="258"/>
      <c r="AY5" s="258"/>
      <c r="AZ5" s="258"/>
      <c r="BA5" s="260"/>
    </row>
    <row r="6" spans="1:53" ht="19.899999999999999" customHeight="1" x14ac:dyDescent="0.25">
      <c r="A6" s="267"/>
      <c r="B6" s="257"/>
      <c r="C6" s="257"/>
      <c r="D6" s="257"/>
      <c r="E6" s="257"/>
      <c r="F6" s="257"/>
      <c r="G6" s="257"/>
      <c r="H6" s="257"/>
      <c r="I6" s="257"/>
      <c r="J6" s="257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65"/>
      <c r="AD6" s="258"/>
      <c r="AE6" s="258"/>
      <c r="AF6" s="258"/>
      <c r="AG6" s="258"/>
      <c r="AH6" s="258"/>
      <c r="AI6" s="258"/>
      <c r="AJ6" s="258"/>
      <c r="AK6" s="263"/>
      <c r="AL6" s="258"/>
      <c r="AM6" s="258"/>
      <c r="AN6" s="258"/>
      <c r="AO6" s="258"/>
      <c r="AP6" s="258"/>
      <c r="AQ6" s="258"/>
      <c r="AR6" s="258"/>
      <c r="AS6" s="258"/>
      <c r="AT6" s="258"/>
      <c r="AU6" s="258"/>
      <c r="AV6" s="258"/>
      <c r="AW6" s="258"/>
      <c r="AX6" s="258"/>
      <c r="AY6" s="258"/>
      <c r="AZ6" s="258"/>
      <c r="BA6" s="260"/>
    </row>
    <row r="7" spans="1:53" ht="42" customHeight="1" x14ac:dyDescent="0.25">
      <c r="A7" s="267"/>
      <c r="B7" s="48">
        <v>1</v>
      </c>
      <c r="C7" s="48">
        <v>2</v>
      </c>
      <c r="D7" s="48">
        <v>3</v>
      </c>
      <c r="E7" s="48">
        <v>4</v>
      </c>
      <c r="F7" s="48">
        <v>5</v>
      </c>
      <c r="G7" s="48">
        <v>6</v>
      </c>
      <c r="H7" s="48">
        <v>7</v>
      </c>
      <c r="I7" s="48">
        <v>8</v>
      </c>
      <c r="J7" s="48">
        <v>9</v>
      </c>
      <c r="K7" s="48">
        <v>10</v>
      </c>
      <c r="L7" s="48">
        <v>11</v>
      </c>
      <c r="M7" s="48">
        <v>12</v>
      </c>
      <c r="N7" s="48">
        <v>13</v>
      </c>
      <c r="O7" s="48">
        <v>14</v>
      </c>
      <c r="P7" s="48">
        <v>15</v>
      </c>
      <c r="Q7" s="48">
        <v>16</v>
      </c>
      <c r="R7" s="48">
        <v>17</v>
      </c>
      <c r="S7" s="48">
        <v>18</v>
      </c>
      <c r="T7" s="48">
        <v>19</v>
      </c>
      <c r="U7" s="48">
        <v>20</v>
      </c>
      <c r="V7" s="48">
        <v>21</v>
      </c>
      <c r="W7" s="48">
        <v>22</v>
      </c>
      <c r="X7" s="48">
        <v>23</v>
      </c>
      <c r="Y7" s="48">
        <v>24</v>
      </c>
      <c r="Z7" s="48">
        <v>25</v>
      </c>
      <c r="AA7" s="48">
        <v>26</v>
      </c>
      <c r="AB7" s="48">
        <v>27</v>
      </c>
      <c r="AC7" s="48">
        <v>28</v>
      </c>
      <c r="AD7" s="48">
        <v>29</v>
      </c>
      <c r="AE7" s="48">
        <v>30</v>
      </c>
      <c r="AF7" s="48">
        <v>31</v>
      </c>
      <c r="AG7" s="48">
        <v>32</v>
      </c>
      <c r="AH7" s="48">
        <v>33</v>
      </c>
      <c r="AI7" s="48">
        <v>34</v>
      </c>
      <c r="AJ7" s="48">
        <v>35</v>
      </c>
      <c r="AK7" s="48">
        <v>36</v>
      </c>
      <c r="AL7" s="48">
        <v>37</v>
      </c>
      <c r="AM7" s="48">
        <v>38</v>
      </c>
      <c r="AN7" s="48">
        <v>39</v>
      </c>
      <c r="AO7" s="48">
        <v>40</v>
      </c>
      <c r="AP7" s="48">
        <v>41</v>
      </c>
      <c r="AQ7" s="48">
        <v>42</v>
      </c>
      <c r="AR7" s="48">
        <v>43</v>
      </c>
      <c r="AS7" s="48">
        <v>44</v>
      </c>
      <c r="AT7" s="48">
        <v>45</v>
      </c>
      <c r="AU7" s="48">
        <v>46</v>
      </c>
      <c r="AV7" s="48">
        <v>47</v>
      </c>
      <c r="AW7" s="48">
        <v>48</v>
      </c>
      <c r="AX7" s="48">
        <v>49</v>
      </c>
      <c r="AY7" s="48">
        <v>50</v>
      </c>
      <c r="AZ7" s="48">
        <v>51</v>
      </c>
      <c r="BA7" s="53">
        <v>52</v>
      </c>
    </row>
    <row r="8" spans="1:53" s="1" customFormat="1" ht="72.599999999999994" customHeight="1" x14ac:dyDescent="0.25">
      <c r="A8" s="106" t="s">
        <v>61</v>
      </c>
      <c r="B8" s="92" t="s">
        <v>109</v>
      </c>
      <c r="C8" s="92" t="s">
        <v>109</v>
      </c>
      <c r="D8" s="92" t="s">
        <v>109</v>
      </c>
      <c r="E8" s="92" t="s">
        <v>109</v>
      </c>
      <c r="F8" s="92" t="s">
        <v>109</v>
      </c>
      <c r="G8" s="92" t="s">
        <v>109</v>
      </c>
      <c r="H8" s="92" t="s">
        <v>109</v>
      </c>
      <c r="I8" s="92" t="s">
        <v>109</v>
      </c>
      <c r="J8" s="92" t="s">
        <v>109</v>
      </c>
      <c r="K8" s="92" t="s">
        <v>109</v>
      </c>
      <c r="L8" s="92" t="s">
        <v>109</v>
      </c>
      <c r="M8" s="92" t="s">
        <v>109</v>
      </c>
      <c r="N8" s="92" t="s">
        <v>109</v>
      </c>
      <c r="O8" s="92" t="s">
        <v>109</v>
      </c>
      <c r="P8" s="92" t="s">
        <v>109</v>
      </c>
      <c r="Q8" s="92" t="s">
        <v>109</v>
      </c>
      <c r="R8" s="92" t="s">
        <v>109</v>
      </c>
      <c r="S8" s="51" t="s">
        <v>38</v>
      </c>
      <c r="T8" s="51" t="s">
        <v>38</v>
      </c>
      <c r="U8" s="92" t="s">
        <v>109</v>
      </c>
      <c r="V8" s="92" t="s">
        <v>109</v>
      </c>
      <c r="W8" s="92" t="s">
        <v>109</v>
      </c>
      <c r="X8" s="92" t="s">
        <v>109</v>
      </c>
      <c r="Y8" s="92" t="s">
        <v>109</v>
      </c>
      <c r="Z8" s="92" t="s">
        <v>109</v>
      </c>
      <c r="AA8" s="92" t="s">
        <v>109</v>
      </c>
      <c r="AB8" s="92" t="s">
        <v>109</v>
      </c>
      <c r="AC8" s="92" t="s">
        <v>109</v>
      </c>
      <c r="AD8" s="92" t="s">
        <v>109</v>
      </c>
      <c r="AE8" s="92" t="s">
        <v>109</v>
      </c>
      <c r="AF8" s="16" t="s">
        <v>108</v>
      </c>
      <c r="AG8" s="92" t="s">
        <v>109</v>
      </c>
      <c r="AH8" s="92" t="s">
        <v>109</v>
      </c>
      <c r="AI8" s="16" t="s">
        <v>108</v>
      </c>
      <c r="AJ8" s="92" t="s">
        <v>109</v>
      </c>
      <c r="AK8" s="16" t="s">
        <v>108</v>
      </c>
      <c r="AL8" s="92" t="s">
        <v>124</v>
      </c>
      <c r="AM8" s="92" t="s">
        <v>109</v>
      </c>
      <c r="AN8" s="92" t="s">
        <v>109</v>
      </c>
      <c r="AO8" s="92" t="s">
        <v>109</v>
      </c>
      <c r="AP8" s="92" t="s">
        <v>109</v>
      </c>
      <c r="AQ8" s="92" t="s">
        <v>124</v>
      </c>
      <c r="AR8" s="92" t="s">
        <v>109</v>
      </c>
      <c r="AS8" s="51" t="s">
        <v>38</v>
      </c>
      <c r="AT8" s="52" t="s">
        <v>38</v>
      </c>
      <c r="AU8" s="52" t="s">
        <v>38</v>
      </c>
      <c r="AV8" s="52" t="s">
        <v>38</v>
      </c>
      <c r="AW8" s="52" t="s">
        <v>38</v>
      </c>
      <c r="AX8" s="52" t="s">
        <v>38</v>
      </c>
      <c r="AY8" s="52" t="s">
        <v>38</v>
      </c>
      <c r="AZ8" s="52" t="s">
        <v>38</v>
      </c>
      <c r="BA8" s="54" t="s">
        <v>38</v>
      </c>
    </row>
    <row r="9" spans="1:53" s="1" customFormat="1" ht="72.599999999999994" customHeight="1" x14ac:dyDescent="0.25">
      <c r="A9" s="106" t="s">
        <v>62</v>
      </c>
      <c r="B9" s="92" t="s">
        <v>109</v>
      </c>
      <c r="C9" s="92" t="s">
        <v>109</v>
      </c>
      <c r="D9" s="92" t="s">
        <v>109</v>
      </c>
      <c r="E9" s="92" t="s">
        <v>109</v>
      </c>
      <c r="F9" s="92" t="s">
        <v>109</v>
      </c>
      <c r="G9" s="92" t="s">
        <v>109</v>
      </c>
      <c r="H9" s="92" t="s">
        <v>109</v>
      </c>
      <c r="I9" s="92" t="s">
        <v>109</v>
      </c>
      <c r="J9" s="92" t="s">
        <v>109</v>
      </c>
      <c r="K9" s="16" t="s">
        <v>108</v>
      </c>
      <c r="L9" s="92" t="s">
        <v>109</v>
      </c>
      <c r="M9" s="92" t="s">
        <v>109</v>
      </c>
      <c r="N9" s="16" t="s">
        <v>108</v>
      </c>
      <c r="O9" s="92" t="s">
        <v>109</v>
      </c>
      <c r="P9" s="16" t="s">
        <v>108</v>
      </c>
      <c r="Q9" s="92" t="s">
        <v>109</v>
      </c>
      <c r="R9" s="92" t="s">
        <v>109</v>
      </c>
      <c r="S9" s="51" t="s">
        <v>38</v>
      </c>
      <c r="T9" s="51" t="s">
        <v>38</v>
      </c>
      <c r="U9" s="92" t="s">
        <v>109</v>
      </c>
      <c r="V9" s="92" t="s">
        <v>109</v>
      </c>
      <c r="W9" s="92" t="s">
        <v>109</v>
      </c>
      <c r="X9" s="92" t="s">
        <v>109</v>
      </c>
      <c r="Y9" s="92" t="s">
        <v>109</v>
      </c>
      <c r="Z9" s="92" t="s">
        <v>109</v>
      </c>
      <c r="AA9" s="16" t="s">
        <v>108</v>
      </c>
      <c r="AB9" s="92" t="s">
        <v>109</v>
      </c>
      <c r="AC9" s="92" t="s">
        <v>109</v>
      </c>
      <c r="AD9" s="92" t="s">
        <v>109</v>
      </c>
      <c r="AE9" s="92" t="s">
        <v>109</v>
      </c>
      <c r="AF9" s="16" t="s">
        <v>111</v>
      </c>
      <c r="AG9" s="16" t="s">
        <v>111</v>
      </c>
      <c r="AH9" s="16" t="s">
        <v>111</v>
      </c>
      <c r="AI9" s="16" t="s">
        <v>111</v>
      </c>
      <c r="AJ9" s="16" t="s">
        <v>111</v>
      </c>
      <c r="AK9" s="16" t="s">
        <v>111</v>
      </c>
      <c r="AL9" s="16" t="s">
        <v>111</v>
      </c>
      <c r="AM9" s="92" t="s">
        <v>109</v>
      </c>
      <c r="AN9" s="92" t="s">
        <v>109</v>
      </c>
      <c r="AO9" s="92" t="s">
        <v>109</v>
      </c>
      <c r="AP9" s="92" t="s">
        <v>109</v>
      </c>
      <c r="AQ9" s="92" t="s">
        <v>124</v>
      </c>
      <c r="AR9" s="92" t="s">
        <v>109</v>
      </c>
      <c r="AS9" s="51" t="s">
        <v>38</v>
      </c>
      <c r="AT9" s="52" t="s">
        <v>38</v>
      </c>
      <c r="AU9" s="52" t="s">
        <v>38</v>
      </c>
      <c r="AV9" s="52" t="s">
        <v>38</v>
      </c>
      <c r="AW9" s="52" t="s">
        <v>38</v>
      </c>
      <c r="AX9" s="52" t="s">
        <v>38</v>
      </c>
      <c r="AY9" s="52" t="s">
        <v>38</v>
      </c>
      <c r="AZ9" s="52" t="s">
        <v>38</v>
      </c>
      <c r="BA9" s="54" t="s">
        <v>38</v>
      </c>
    </row>
    <row r="10" spans="1:53" ht="69" customHeight="1" thickBot="1" x14ac:dyDescent="0.3">
      <c r="A10" s="106" t="s">
        <v>63</v>
      </c>
      <c r="B10" s="16" t="s">
        <v>109</v>
      </c>
      <c r="C10" s="16" t="s">
        <v>109</v>
      </c>
      <c r="D10" s="16" t="s">
        <v>109</v>
      </c>
      <c r="E10" s="16" t="s">
        <v>109</v>
      </c>
      <c r="F10" s="16" t="s">
        <v>109</v>
      </c>
      <c r="G10" s="16" t="s">
        <v>118</v>
      </c>
      <c r="H10" s="16" t="s">
        <v>118</v>
      </c>
      <c r="I10" s="16" t="s">
        <v>118</v>
      </c>
      <c r="J10" s="16" t="s">
        <v>118</v>
      </c>
      <c r="K10" s="16" t="s">
        <v>118</v>
      </c>
      <c r="L10" s="16" t="s">
        <v>118</v>
      </c>
      <c r="M10" s="16" t="s">
        <v>126</v>
      </c>
      <c r="N10" s="16" t="s">
        <v>111</v>
      </c>
      <c r="O10" s="16" t="s">
        <v>111</v>
      </c>
      <c r="P10" s="16" t="s">
        <v>111</v>
      </c>
      <c r="Q10" s="16" t="s">
        <v>111</v>
      </c>
      <c r="R10" s="16" t="s">
        <v>125</v>
      </c>
      <c r="S10" s="51" t="s">
        <v>38</v>
      </c>
      <c r="T10" s="51" t="s">
        <v>38</v>
      </c>
      <c r="U10" s="16" t="s">
        <v>109</v>
      </c>
      <c r="V10" s="16" t="s">
        <v>109</v>
      </c>
      <c r="W10" s="16" t="s">
        <v>108</v>
      </c>
      <c r="X10" s="16" t="s">
        <v>108</v>
      </c>
      <c r="Y10" s="16" t="s">
        <v>109</v>
      </c>
      <c r="Z10" s="16" t="s">
        <v>109</v>
      </c>
      <c r="AA10" s="16" t="s">
        <v>109</v>
      </c>
      <c r="AB10" s="16" t="s">
        <v>109</v>
      </c>
      <c r="AC10" s="16" t="s">
        <v>126</v>
      </c>
      <c r="AD10" s="16" t="s">
        <v>111</v>
      </c>
      <c r="AE10" s="16" t="s">
        <v>111</v>
      </c>
      <c r="AF10" s="16" t="s">
        <v>111</v>
      </c>
      <c r="AG10" s="16" t="s">
        <v>111</v>
      </c>
      <c r="AH10" s="16" t="s">
        <v>111</v>
      </c>
      <c r="AI10" s="16" t="s">
        <v>111</v>
      </c>
      <c r="AJ10" s="16" t="s">
        <v>111</v>
      </c>
      <c r="AK10" s="16" t="s">
        <v>111</v>
      </c>
      <c r="AL10" s="16" t="s">
        <v>125</v>
      </c>
      <c r="AM10" s="55" t="s">
        <v>63</v>
      </c>
      <c r="AN10" s="55" t="s">
        <v>63</v>
      </c>
      <c r="AO10" s="55" t="s">
        <v>63</v>
      </c>
      <c r="AP10" s="55" t="s">
        <v>63</v>
      </c>
      <c r="AQ10" s="55" t="s">
        <v>63</v>
      </c>
      <c r="AR10" s="55" t="s">
        <v>63</v>
      </c>
      <c r="AS10" s="52"/>
      <c r="AT10" s="52"/>
      <c r="AU10" s="52"/>
      <c r="AV10" s="52"/>
      <c r="AW10" s="52"/>
      <c r="AX10" s="52"/>
      <c r="AY10" s="52"/>
      <c r="AZ10" s="52"/>
      <c r="BA10" s="54"/>
    </row>
    <row r="11" spans="1:53" ht="21" x14ac:dyDescent="0.3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</row>
    <row r="12" spans="1:53" ht="21" x14ac:dyDescent="0.35">
      <c r="A12" s="17"/>
      <c r="B12" s="17"/>
      <c r="C12" s="17"/>
      <c r="D12" s="17"/>
      <c r="E12" s="17"/>
      <c r="F12" s="17"/>
      <c r="G12" s="17"/>
      <c r="H12" s="17"/>
      <c r="I12" s="17"/>
      <c r="J12" s="8"/>
      <c r="K12" s="8"/>
      <c r="L12" s="8"/>
      <c r="M12" s="9" t="s">
        <v>39</v>
      </c>
      <c r="N12" s="9"/>
      <c r="O12" s="9"/>
      <c r="P12" s="9"/>
      <c r="Q12" s="9"/>
      <c r="R12" s="9"/>
      <c r="S12" s="46"/>
      <c r="T12" s="46"/>
      <c r="U12" s="46"/>
      <c r="V12" s="46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</row>
    <row r="13" spans="1:53" ht="21" x14ac:dyDescent="0.35">
      <c r="A13" s="17"/>
      <c r="B13" s="17"/>
      <c r="C13" s="17"/>
      <c r="D13" s="17"/>
      <c r="E13" s="17"/>
      <c r="F13" s="17"/>
      <c r="G13" s="17"/>
      <c r="H13" s="17"/>
      <c r="I13" s="17"/>
      <c r="J13" s="8"/>
      <c r="K13" s="8"/>
      <c r="L13" s="8"/>
      <c r="M13" s="8"/>
      <c r="N13" s="8"/>
      <c r="O13" s="8"/>
      <c r="P13" s="8"/>
      <c r="Q13" s="8"/>
      <c r="R13" s="8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</row>
    <row r="14" spans="1:53" ht="21" x14ac:dyDescent="0.35">
      <c r="A14" s="17"/>
      <c r="B14" s="17"/>
      <c r="C14" s="17"/>
      <c r="D14" s="17"/>
      <c r="E14" s="17"/>
      <c r="F14" s="17"/>
      <c r="G14" s="49"/>
      <c r="H14" s="49"/>
      <c r="I14" s="50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</row>
    <row r="15" spans="1:53" ht="21.75" thickBot="1" x14ac:dyDescent="0.4">
      <c r="A15" s="17"/>
      <c r="B15" s="17"/>
      <c r="C15" s="17"/>
      <c r="D15" s="17"/>
      <c r="E15" s="17"/>
      <c r="F15" s="17"/>
      <c r="G15" s="17"/>
      <c r="H15" s="17"/>
      <c r="I15" s="17"/>
      <c r="J15" s="8"/>
      <c r="K15" s="8"/>
      <c r="L15" s="8"/>
      <c r="M15" s="8"/>
      <c r="N15" s="8"/>
      <c r="O15" s="8"/>
      <c r="P15" s="8"/>
      <c r="Q15" s="8"/>
      <c r="R15" s="8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</row>
    <row r="16" spans="1:53" ht="22.5" thickBot="1" x14ac:dyDescent="0.4">
      <c r="A16" s="17"/>
      <c r="B16" s="17"/>
      <c r="C16" s="17"/>
      <c r="D16" s="17"/>
      <c r="E16" s="17"/>
      <c r="F16" s="17"/>
      <c r="G16" s="56" t="s">
        <v>109</v>
      </c>
      <c r="H16" s="49"/>
      <c r="I16" s="49"/>
      <c r="J16" s="252" t="s">
        <v>110</v>
      </c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17"/>
      <c r="AA16" s="17"/>
      <c r="AB16" s="17"/>
      <c r="AC16" s="17"/>
      <c r="AD16" s="59" t="s">
        <v>112</v>
      </c>
      <c r="AE16" s="17"/>
      <c r="AF16" s="17"/>
      <c r="AG16" s="248" t="s">
        <v>117</v>
      </c>
      <c r="AH16" s="250"/>
      <c r="AI16" s="250"/>
      <c r="AJ16" s="250"/>
      <c r="AK16" s="250"/>
      <c r="AL16" s="250"/>
      <c r="AM16" s="250"/>
      <c r="AN16" s="250"/>
      <c r="AO16" s="250"/>
      <c r="AP16" s="250"/>
      <c r="AQ16" s="250"/>
      <c r="AR16" s="250"/>
      <c r="AS16" s="250"/>
      <c r="AT16" s="250"/>
      <c r="AU16" s="250"/>
      <c r="AV16" s="250"/>
      <c r="AW16" s="17"/>
      <c r="AX16" s="17"/>
      <c r="AY16" s="17"/>
      <c r="AZ16" s="17"/>
      <c r="BA16" s="17"/>
    </row>
    <row r="17" spans="1:53" ht="21" x14ac:dyDescent="0.35">
      <c r="A17" s="17"/>
      <c r="B17" s="17"/>
      <c r="C17" s="17"/>
      <c r="D17" s="17"/>
      <c r="E17" s="17"/>
      <c r="F17" s="17"/>
      <c r="G17" s="17"/>
      <c r="H17" s="17"/>
      <c r="I17" s="17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</row>
    <row r="18" spans="1:53" ht="21.75" thickBot="1" x14ac:dyDescent="0.4">
      <c r="A18" s="17"/>
      <c r="B18" s="17"/>
      <c r="C18" s="17"/>
      <c r="D18" s="17"/>
      <c r="E18" s="17"/>
      <c r="F18" s="17"/>
      <c r="G18" s="17"/>
      <c r="H18" s="17"/>
      <c r="I18" s="17"/>
      <c r="J18" s="8"/>
      <c r="K18" s="8"/>
      <c r="L18" s="8"/>
      <c r="M18" s="8"/>
      <c r="N18" s="8"/>
      <c r="O18" s="8"/>
      <c r="P18" s="8"/>
      <c r="Q18" s="8"/>
      <c r="R18" s="8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</row>
    <row r="19" spans="1:53" ht="22.5" thickBot="1" x14ac:dyDescent="0.4">
      <c r="A19" s="17"/>
      <c r="B19" s="17"/>
      <c r="C19" s="17"/>
      <c r="D19" s="17"/>
      <c r="E19" s="17"/>
      <c r="F19" s="17"/>
      <c r="G19" s="56" t="s">
        <v>108</v>
      </c>
      <c r="H19" s="17"/>
      <c r="I19" s="17"/>
      <c r="J19" s="248" t="s">
        <v>114</v>
      </c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17"/>
      <c r="AA19" s="17"/>
      <c r="AB19" s="17"/>
      <c r="AC19" s="17"/>
      <c r="AD19" s="58" t="s">
        <v>63</v>
      </c>
      <c r="AE19" s="17"/>
      <c r="AF19" s="17"/>
      <c r="AG19" s="248" t="s">
        <v>116</v>
      </c>
      <c r="AH19" s="250"/>
      <c r="AI19" s="250"/>
      <c r="AJ19" s="250"/>
      <c r="AK19" s="250"/>
      <c r="AL19" s="250"/>
      <c r="AM19" s="250"/>
      <c r="AN19" s="250"/>
      <c r="AO19" s="250"/>
      <c r="AP19" s="250"/>
      <c r="AQ19" s="250"/>
      <c r="AR19" s="250"/>
      <c r="AS19" s="250"/>
      <c r="AT19" s="250"/>
      <c r="AU19" s="250"/>
      <c r="AV19" s="250"/>
      <c r="AW19" s="17"/>
      <c r="AX19" s="17"/>
      <c r="AY19" s="17"/>
      <c r="AZ19" s="17"/>
      <c r="BA19" s="17"/>
    </row>
    <row r="20" spans="1:53" ht="19.5" thickBot="1" x14ac:dyDescent="0.35">
      <c r="A20" s="1"/>
      <c r="B20" s="1"/>
      <c r="C20" s="1"/>
      <c r="D20" s="1"/>
      <c r="E20" s="1"/>
      <c r="F20" s="1"/>
      <c r="G20" s="1"/>
      <c r="H20" s="1"/>
      <c r="I20" s="1"/>
      <c r="J20" s="7"/>
      <c r="K20" s="7"/>
      <c r="L20" s="7"/>
      <c r="M20" s="7"/>
      <c r="N20" s="7"/>
      <c r="O20" s="7"/>
      <c r="P20" s="7"/>
      <c r="Q20" s="7"/>
      <c r="R20" s="7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</row>
    <row r="21" spans="1:53" ht="19.899999999999999" customHeight="1" thickBot="1" x14ac:dyDescent="0.35">
      <c r="G21" s="56" t="s">
        <v>111</v>
      </c>
      <c r="J21" s="248" t="s">
        <v>115</v>
      </c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AD21" s="57" t="s">
        <v>38</v>
      </c>
      <c r="AG21" s="251" t="s">
        <v>113</v>
      </c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1"/>
      <c r="AS21" s="251"/>
      <c r="AT21" s="251"/>
    </row>
  </sheetData>
  <mergeCells count="72">
    <mergeCell ref="C1:M1"/>
    <mergeCell ref="B3:E3"/>
    <mergeCell ref="F3:F6"/>
    <mergeCell ref="B4:B6"/>
    <mergeCell ref="C4:C6"/>
    <mergeCell ref="E4:E6"/>
    <mergeCell ref="D4:D6"/>
    <mergeCell ref="G3:I3"/>
    <mergeCell ref="G4:G6"/>
    <mergeCell ref="H4:H6"/>
    <mergeCell ref="I4:I6"/>
    <mergeCell ref="J3:J6"/>
    <mergeCell ref="A3:A7"/>
    <mergeCell ref="K3:N3"/>
    <mergeCell ref="K4:K6"/>
    <mergeCell ref="L4:L6"/>
    <mergeCell ref="M4:M6"/>
    <mergeCell ref="N4:N6"/>
    <mergeCell ref="O3:O6"/>
    <mergeCell ref="P3:R3"/>
    <mergeCell ref="P4:P6"/>
    <mergeCell ref="Q4:Q6"/>
    <mergeCell ref="R4:R6"/>
    <mergeCell ref="S3:S6"/>
    <mergeCell ref="T3:W3"/>
    <mergeCell ref="T4:T6"/>
    <mergeCell ref="U4:U6"/>
    <mergeCell ref="V4:V6"/>
    <mergeCell ref="W4:W6"/>
    <mergeCell ref="AB3:AE3"/>
    <mergeCell ref="AB4:AB6"/>
    <mergeCell ref="AC4:AC6"/>
    <mergeCell ref="AD4:AD6"/>
    <mergeCell ref="AE4:AE6"/>
    <mergeCell ref="X3:AA3"/>
    <mergeCell ref="X4:X6"/>
    <mergeCell ref="Y4:Y6"/>
    <mergeCell ref="Z4:Z6"/>
    <mergeCell ref="AA4:AA6"/>
    <mergeCell ref="AO3:AO6"/>
    <mergeCell ref="AF3:AF6"/>
    <mergeCell ref="AG3:AI3"/>
    <mergeCell ref="AG4:AG6"/>
    <mergeCell ref="AH4:AH6"/>
    <mergeCell ref="AI4:AI6"/>
    <mergeCell ref="AJ3:AJ6"/>
    <mergeCell ref="AK3:AN3"/>
    <mergeCell ref="AK4:AK6"/>
    <mergeCell ref="AL4:AL6"/>
    <mergeCell ref="AM4:AM6"/>
    <mergeCell ref="AN4:AN6"/>
    <mergeCell ref="AT3:AW3"/>
    <mergeCell ref="AT4:AT6"/>
    <mergeCell ref="AU4:AU6"/>
    <mergeCell ref="AV4:AV6"/>
    <mergeCell ref="AW4:AW6"/>
    <mergeCell ref="AP3:AR3"/>
    <mergeCell ref="AP4:AP6"/>
    <mergeCell ref="AQ4:AQ6"/>
    <mergeCell ref="AR4:AR6"/>
    <mergeCell ref="AS3:AS6"/>
    <mergeCell ref="AX3:BA3"/>
    <mergeCell ref="AX4:AX6"/>
    <mergeCell ref="AY4:AY6"/>
    <mergeCell ref="AZ4:AZ6"/>
    <mergeCell ref="BA4:BA6"/>
    <mergeCell ref="J19:Y19"/>
    <mergeCell ref="J21:Y21"/>
    <mergeCell ref="AG16:AV16"/>
    <mergeCell ref="AG19:AV19"/>
    <mergeCell ref="AG21:AT21"/>
    <mergeCell ref="J16:Y17"/>
  </mergeCells>
  <pageMargins left="0.7" right="0.49843749999999998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3. План учебного процесса (2)</vt:lpstr>
      <vt:lpstr>титульный  лист </vt:lpstr>
      <vt:lpstr>2. сводные данные</vt:lpstr>
      <vt:lpstr>1. график учебного процесса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metod1</dc:creator>
  <cp:lastModifiedBy>karpushina</cp:lastModifiedBy>
  <cp:lastPrinted>2025-09-19T04:17:03Z</cp:lastPrinted>
  <dcterms:created xsi:type="dcterms:W3CDTF">2011-05-26T10:03:28Z</dcterms:created>
  <dcterms:modified xsi:type="dcterms:W3CDTF">2026-03-05T04:14:44Z</dcterms:modified>
</cp:coreProperties>
</file>