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375" windowWidth="14175" windowHeight="7515"/>
  </bookViews>
  <sheets>
    <sheet name="3. План учебного процесса (2)" sheetId="21" r:id="rId1"/>
    <sheet name="титульный  лист " sheetId="17" r:id="rId2"/>
    <sheet name="2. сводные данные" sheetId="18" r:id="rId3"/>
    <sheet name="1. график учебного процесса" sheetId="19" r:id="rId4"/>
  </sheets>
  <calcPr calcId="145621"/>
</workbook>
</file>

<file path=xl/calcChain.xml><?xml version="1.0" encoding="utf-8"?>
<calcChain xmlns="http://schemas.openxmlformats.org/spreadsheetml/2006/main">
  <c r="M46" i="21" l="1"/>
  <c r="I79" i="21" l="1"/>
  <c r="I73" i="21"/>
  <c r="I67" i="21"/>
  <c r="I60" i="21"/>
  <c r="K47" i="21"/>
  <c r="AA93" i="21" l="1"/>
  <c r="X93" i="21"/>
  <c r="U93" i="21"/>
  <c r="R93" i="21"/>
  <c r="AA92" i="21"/>
  <c r="X92" i="21"/>
  <c r="U92" i="21"/>
  <c r="R92" i="21"/>
  <c r="AA91" i="21"/>
  <c r="X91" i="21"/>
  <c r="U91" i="21"/>
  <c r="R91" i="21"/>
  <c r="AA90" i="21"/>
  <c r="X90" i="21"/>
  <c r="U90" i="21"/>
  <c r="Z89" i="21"/>
  <c r="Y89" i="21"/>
  <c r="W89" i="21"/>
  <c r="V89" i="21"/>
  <c r="T89" i="21"/>
  <c r="S89" i="21"/>
  <c r="Q89" i="21"/>
  <c r="P89" i="21"/>
  <c r="Z88" i="21"/>
  <c r="Y88" i="21"/>
  <c r="W88" i="21"/>
  <c r="V88" i="21"/>
  <c r="T88" i="21"/>
  <c r="S88" i="21"/>
  <c r="Q88" i="21"/>
  <c r="P88" i="21"/>
  <c r="AA85" i="21"/>
  <c r="X85" i="21"/>
  <c r="U85" i="21"/>
  <c r="AA84" i="21"/>
  <c r="X84" i="21"/>
  <c r="U84" i="21"/>
  <c r="R84" i="21"/>
  <c r="H84" i="21"/>
  <c r="AA83" i="21"/>
  <c r="X83" i="21"/>
  <c r="U83" i="21"/>
  <c r="R83" i="21"/>
  <c r="H83" i="21"/>
  <c r="AA82" i="21"/>
  <c r="X82" i="21"/>
  <c r="U82" i="21"/>
  <c r="R82" i="21"/>
  <c r="L82" i="21" s="1"/>
  <c r="H82" i="21"/>
  <c r="AA81" i="21"/>
  <c r="X81" i="21"/>
  <c r="U81" i="21"/>
  <c r="R81" i="21"/>
  <c r="H81" i="21" s="1"/>
  <c r="AA80" i="21"/>
  <c r="X80" i="21"/>
  <c r="U80" i="21"/>
  <c r="R80" i="21"/>
  <c r="H80" i="21"/>
  <c r="AC79" i="21"/>
  <c r="AB79" i="21"/>
  <c r="AA79" i="21"/>
  <c r="Z79" i="21"/>
  <c r="Y79" i="21"/>
  <c r="X79" i="21"/>
  <c r="W79" i="21"/>
  <c r="V79" i="21"/>
  <c r="U79" i="21"/>
  <c r="T79" i="21"/>
  <c r="S79" i="21"/>
  <c r="R79" i="21"/>
  <c r="Q79" i="21"/>
  <c r="P79" i="21"/>
  <c r="O79" i="21"/>
  <c r="N79" i="21"/>
  <c r="M79" i="21"/>
  <c r="K79" i="21"/>
  <c r="J79" i="21"/>
  <c r="AA78" i="21"/>
  <c r="X78" i="21"/>
  <c r="U78" i="21"/>
  <c r="H78" i="21"/>
  <c r="AA77" i="21"/>
  <c r="X77" i="21"/>
  <c r="U77" i="21"/>
  <c r="R77" i="21"/>
  <c r="L77" i="21"/>
  <c r="H77" i="21"/>
  <c r="AA76" i="21"/>
  <c r="X76" i="21"/>
  <c r="U76" i="21"/>
  <c r="R76" i="21"/>
  <c r="L76" i="21"/>
  <c r="H76" i="21"/>
  <c r="AA75" i="21"/>
  <c r="X75" i="21"/>
  <c r="U75" i="21"/>
  <c r="R75" i="21"/>
  <c r="H75" i="21"/>
  <c r="AA74" i="21"/>
  <c r="X74" i="21"/>
  <c r="U74" i="21"/>
  <c r="R74" i="21"/>
  <c r="H74" i="21" s="1"/>
  <c r="H73" i="21" s="1"/>
  <c r="AC73" i="21"/>
  <c r="AB73" i="21"/>
  <c r="AA73" i="21"/>
  <c r="Z73" i="21"/>
  <c r="Y73" i="21"/>
  <c r="X73" i="21"/>
  <c r="W73" i="21"/>
  <c r="V73" i="21"/>
  <c r="U73" i="21"/>
  <c r="T73" i="21"/>
  <c r="S73" i="21"/>
  <c r="R73" i="21"/>
  <c r="Q73" i="21"/>
  <c r="P73" i="21"/>
  <c r="O73" i="21"/>
  <c r="N73" i="21"/>
  <c r="M73" i="21"/>
  <c r="L73" i="21"/>
  <c r="K73" i="21"/>
  <c r="J73" i="21"/>
  <c r="AA72" i="21"/>
  <c r="H72" i="21"/>
  <c r="AA71" i="21"/>
  <c r="X71" i="21"/>
  <c r="U71" i="21"/>
  <c r="R71" i="21"/>
  <c r="L71" i="21" s="1"/>
  <c r="H71" i="21"/>
  <c r="AA70" i="21"/>
  <c r="X70" i="21"/>
  <c r="U70" i="21"/>
  <c r="R70" i="21"/>
  <c r="L70" i="21" s="1"/>
  <c r="L67" i="21" s="1"/>
  <c r="H70" i="21"/>
  <c r="AA69" i="21"/>
  <c r="X69" i="21"/>
  <c r="U69" i="21"/>
  <c r="R69" i="21"/>
  <c r="AA68" i="21"/>
  <c r="X68" i="21"/>
  <c r="U68" i="21"/>
  <c r="R68" i="21"/>
  <c r="H68" i="21"/>
  <c r="AC67" i="21"/>
  <c r="AB67" i="21"/>
  <c r="AA67" i="21"/>
  <c r="Z67" i="21"/>
  <c r="Y67" i="21"/>
  <c r="X67" i="21"/>
  <c r="W67" i="21"/>
  <c r="V67" i="21"/>
  <c r="U67" i="21"/>
  <c r="T67" i="21"/>
  <c r="S67" i="21"/>
  <c r="R67" i="21"/>
  <c r="Q67" i="21"/>
  <c r="P67" i="21"/>
  <c r="O67" i="21"/>
  <c r="N67" i="21"/>
  <c r="M67" i="21"/>
  <c r="K67" i="21"/>
  <c r="J67" i="21"/>
  <c r="AA66" i="21"/>
  <c r="X66" i="21"/>
  <c r="U66" i="21"/>
  <c r="H66" i="21" s="1"/>
  <c r="AA65" i="21"/>
  <c r="AA60" i="21" s="1"/>
  <c r="AA47" i="21" s="1"/>
  <c r="AA46" i="21" s="1"/>
  <c r="X65" i="21"/>
  <c r="U65" i="21"/>
  <c r="H65" i="21" s="1"/>
  <c r="R65" i="21"/>
  <c r="L65" i="21"/>
  <c r="AA64" i="21"/>
  <c r="X64" i="21"/>
  <c r="U64" i="21"/>
  <c r="R64" i="21"/>
  <c r="L64" i="21"/>
  <c r="H64" i="21"/>
  <c r="AA63" i="21"/>
  <c r="X63" i="21"/>
  <c r="U63" i="21"/>
  <c r="R63" i="21"/>
  <c r="H63" i="21" s="1"/>
  <c r="AA62" i="21"/>
  <c r="X62" i="21"/>
  <c r="U62" i="21"/>
  <c r="R62" i="21"/>
  <c r="H62" i="21" s="1"/>
  <c r="AA61" i="21"/>
  <c r="X61" i="21"/>
  <c r="U61" i="21"/>
  <c r="R61" i="21"/>
  <c r="H61" i="21" s="1"/>
  <c r="H60" i="21" s="1"/>
  <c r="AC60" i="21"/>
  <c r="AB60" i="21"/>
  <c r="Z60" i="21"/>
  <c r="Y60" i="21"/>
  <c r="X60" i="21"/>
  <c r="W60" i="21"/>
  <c r="V60" i="21"/>
  <c r="U60" i="21"/>
  <c r="T60" i="21"/>
  <c r="S60" i="21"/>
  <c r="R60" i="21"/>
  <c r="Q60" i="21"/>
  <c r="P60" i="21"/>
  <c r="O60" i="21"/>
  <c r="N60" i="21"/>
  <c r="M60" i="21"/>
  <c r="L60" i="21"/>
  <c r="K60" i="21"/>
  <c r="J60" i="21"/>
  <c r="AA59" i="21"/>
  <c r="X59" i="21"/>
  <c r="U59" i="21"/>
  <c r="R59" i="21"/>
  <c r="H59" i="21" s="1"/>
  <c r="AA58" i="21"/>
  <c r="AA89" i="21" s="1"/>
  <c r="X58" i="21"/>
  <c r="X89" i="21" s="1"/>
  <c r="U58" i="21"/>
  <c r="U89" i="21" s="1"/>
  <c r="R58" i="21"/>
  <c r="R89" i="21" s="1"/>
  <c r="AA57" i="21"/>
  <c r="AA88" i="21" s="1"/>
  <c r="X57" i="21"/>
  <c r="X88" i="21" s="1"/>
  <c r="U57" i="21"/>
  <c r="U88" i="21" s="1"/>
  <c r="R57" i="21"/>
  <c r="R88" i="21" s="1"/>
  <c r="I57" i="21"/>
  <c r="AA56" i="21"/>
  <c r="X56" i="21"/>
  <c r="U56" i="21"/>
  <c r="R56" i="21"/>
  <c r="H56" i="21"/>
  <c r="AA55" i="21"/>
  <c r="X55" i="21"/>
  <c r="U55" i="21"/>
  <c r="R55" i="21"/>
  <c r="H55" i="21" s="1"/>
  <c r="AA54" i="21"/>
  <c r="X54" i="21"/>
  <c r="H54" i="21" s="1"/>
  <c r="U54" i="21"/>
  <c r="R54" i="21"/>
  <c r="AA53" i="21"/>
  <c r="X53" i="21"/>
  <c r="U53" i="21"/>
  <c r="R53" i="21"/>
  <c r="H53" i="21" s="1"/>
  <c r="AA52" i="21"/>
  <c r="X52" i="21"/>
  <c r="U52" i="21"/>
  <c r="R52" i="21"/>
  <c r="H52" i="21"/>
  <c r="AA51" i="21"/>
  <c r="X51" i="21"/>
  <c r="U51" i="21"/>
  <c r="R51" i="21"/>
  <c r="H51" i="21" s="1"/>
  <c r="AA50" i="21"/>
  <c r="X50" i="21"/>
  <c r="U50" i="21"/>
  <c r="R50" i="21"/>
  <c r="H50" i="21"/>
  <c r="AA49" i="21"/>
  <c r="X49" i="21"/>
  <c r="U49" i="21"/>
  <c r="R49" i="21"/>
  <c r="H49" i="21" s="1"/>
  <c r="AC48" i="21"/>
  <c r="AB48" i="21"/>
  <c r="AA48" i="21"/>
  <c r="Z48" i="21"/>
  <c r="Y48" i="21"/>
  <c r="W48" i="21"/>
  <c r="W47" i="21" s="1"/>
  <c r="W46" i="21" s="1"/>
  <c r="V48" i="21"/>
  <c r="T48" i="21"/>
  <c r="S48" i="21"/>
  <c r="R48" i="21"/>
  <c r="Q48" i="21"/>
  <c r="P48" i="21"/>
  <c r="O48" i="21"/>
  <c r="N48" i="21"/>
  <c r="M48" i="21"/>
  <c r="K48" i="21"/>
  <c r="J48" i="21"/>
  <c r="J47" i="21" s="1"/>
  <c r="J46" i="21" s="1"/>
  <c r="AC47" i="21"/>
  <c r="AC46" i="21" s="1"/>
  <c r="Z47" i="21"/>
  <c r="Y47" i="21"/>
  <c r="V47" i="21"/>
  <c r="T47" i="21"/>
  <c r="T46" i="21" s="1"/>
  <c r="S47" i="21"/>
  <c r="R47" i="21"/>
  <c r="Q47" i="21"/>
  <c r="P47" i="21"/>
  <c r="M47" i="21"/>
  <c r="G47" i="21"/>
  <c r="F47" i="21"/>
  <c r="E47" i="21"/>
  <c r="D47" i="21"/>
  <c r="C47" i="21"/>
  <c r="Z46" i="21"/>
  <c r="Y46" i="21"/>
  <c r="V46" i="21"/>
  <c r="S46" i="21"/>
  <c r="R46" i="21"/>
  <c r="Q46" i="21"/>
  <c r="P46" i="21"/>
  <c r="K46" i="21"/>
  <c r="G46" i="21"/>
  <c r="G86" i="21" s="1"/>
  <c r="F46" i="21"/>
  <c r="F86" i="21" s="1"/>
  <c r="E46" i="21"/>
  <c r="E86" i="21" s="1"/>
  <c r="D46" i="21"/>
  <c r="D86" i="21" s="1"/>
  <c r="C46" i="21"/>
  <c r="C86" i="21" s="1"/>
  <c r="AA45" i="21"/>
  <c r="X45" i="21"/>
  <c r="U45" i="21"/>
  <c r="R45" i="21"/>
  <c r="H45" i="21"/>
  <c r="AA44" i="21"/>
  <c r="X44" i="21"/>
  <c r="U44" i="21"/>
  <c r="R44" i="21"/>
  <c r="H44" i="21" s="1"/>
  <c r="AA43" i="21"/>
  <c r="X43" i="21"/>
  <c r="U43" i="21"/>
  <c r="R43" i="21"/>
  <c r="H43" i="21"/>
  <c r="AA42" i="21"/>
  <c r="X42" i="21"/>
  <c r="U42" i="21"/>
  <c r="R42" i="21"/>
  <c r="H42" i="21"/>
  <c r="AA41" i="21"/>
  <c r="X41" i="21"/>
  <c r="U41" i="21"/>
  <c r="R41" i="21"/>
  <c r="H41" i="21" s="1"/>
  <c r="AA40" i="21"/>
  <c r="X40" i="21"/>
  <c r="U40" i="21"/>
  <c r="R40" i="21"/>
  <c r="H40" i="21"/>
  <c r="AA39" i="21"/>
  <c r="X39" i="21"/>
  <c r="U39" i="21"/>
  <c r="R39" i="21"/>
  <c r="H39" i="21" s="1"/>
  <c r="AA38" i="21"/>
  <c r="X38" i="21"/>
  <c r="U38" i="21"/>
  <c r="R38" i="21"/>
  <c r="H38" i="21"/>
  <c r="AA37" i="21"/>
  <c r="X37" i="21"/>
  <c r="U37" i="21"/>
  <c r="R37" i="21"/>
  <c r="H37" i="21" s="1"/>
  <c r="AA36" i="21"/>
  <c r="X36" i="21"/>
  <c r="U36" i="21"/>
  <c r="R36" i="21"/>
  <c r="H36" i="21"/>
  <c r="AA35" i="21"/>
  <c r="X35" i="21"/>
  <c r="U35" i="21"/>
  <c r="R35" i="21"/>
  <c r="H35" i="21" s="1"/>
  <c r="H33" i="21" s="1"/>
  <c r="AA34" i="21"/>
  <c r="X34" i="21"/>
  <c r="U34" i="21"/>
  <c r="R34" i="21"/>
  <c r="H34" i="21"/>
  <c r="AC33" i="21"/>
  <c r="AB33" i="21"/>
  <c r="AA33" i="21"/>
  <c r="Z33" i="21"/>
  <c r="Y33" i="21"/>
  <c r="X33" i="21"/>
  <c r="W33" i="21"/>
  <c r="V33" i="21"/>
  <c r="U33" i="21"/>
  <c r="T33" i="21"/>
  <c r="S33" i="21"/>
  <c r="R33" i="21"/>
  <c r="Q33" i="21"/>
  <c r="P33" i="21"/>
  <c r="O33" i="21"/>
  <c r="N33" i="21"/>
  <c r="M33" i="21"/>
  <c r="L33" i="21"/>
  <c r="K33" i="21"/>
  <c r="J33" i="21"/>
  <c r="I33" i="21"/>
  <c r="AA32" i="21"/>
  <c r="X32" i="21"/>
  <c r="U32" i="21"/>
  <c r="R32" i="21"/>
  <c r="H32" i="21" s="1"/>
  <c r="AA31" i="21"/>
  <c r="X31" i="21"/>
  <c r="U31" i="21"/>
  <c r="R31" i="21"/>
  <c r="H31" i="21"/>
  <c r="AA30" i="21"/>
  <c r="X30" i="21"/>
  <c r="U30" i="21"/>
  <c r="R30" i="21"/>
  <c r="H30" i="21" s="1"/>
  <c r="AA29" i="21"/>
  <c r="X29" i="21"/>
  <c r="U29" i="21"/>
  <c r="R29" i="21"/>
  <c r="H29" i="21"/>
  <c r="AA28" i="21"/>
  <c r="X28" i="21"/>
  <c r="U28" i="21"/>
  <c r="R28" i="21"/>
  <c r="H28" i="21" s="1"/>
  <c r="AA27" i="21"/>
  <c r="X27" i="21"/>
  <c r="U27" i="21"/>
  <c r="R27" i="21"/>
  <c r="H27" i="21"/>
  <c r="AA26" i="21"/>
  <c r="X26" i="21"/>
  <c r="U26" i="21"/>
  <c r="R26" i="21"/>
  <c r="H26" i="21" s="1"/>
  <c r="AC25" i="21"/>
  <c r="AB25" i="21"/>
  <c r="AA25" i="21"/>
  <c r="Z25" i="21"/>
  <c r="Y25" i="21"/>
  <c r="X25" i="21"/>
  <c r="W25" i="21"/>
  <c r="V25" i="21"/>
  <c r="U25" i="21"/>
  <c r="T25" i="21"/>
  <c r="S25" i="21"/>
  <c r="R25" i="21"/>
  <c r="Q25" i="21"/>
  <c r="P25" i="21"/>
  <c r="O25" i="21"/>
  <c r="N25" i="21"/>
  <c r="M25" i="21"/>
  <c r="L25" i="21"/>
  <c r="K25" i="21"/>
  <c r="J25" i="21"/>
  <c r="I25" i="21"/>
  <c r="AA24" i="21"/>
  <c r="X24" i="21"/>
  <c r="U24" i="21"/>
  <c r="R24" i="21"/>
  <c r="H24" i="21"/>
  <c r="AA23" i="21"/>
  <c r="X23" i="21"/>
  <c r="U23" i="21"/>
  <c r="R23" i="21"/>
  <c r="H23" i="21" s="1"/>
  <c r="AA22" i="21"/>
  <c r="X22" i="21"/>
  <c r="U22" i="21"/>
  <c r="R22" i="21"/>
  <c r="H22" i="21"/>
  <c r="AA21" i="21"/>
  <c r="X21" i="21"/>
  <c r="U21" i="21"/>
  <c r="R21" i="21"/>
  <c r="H21" i="21" s="1"/>
  <c r="AA20" i="21"/>
  <c r="X20" i="21"/>
  <c r="U20" i="21"/>
  <c r="R20" i="21"/>
  <c r="H20" i="21"/>
  <c r="AA19" i="21"/>
  <c r="X19" i="21"/>
  <c r="U19" i="21"/>
  <c r="R19" i="21"/>
  <c r="H19" i="21" s="1"/>
  <c r="AA18" i="21"/>
  <c r="X18" i="21"/>
  <c r="U18" i="21"/>
  <c r="R18" i="21"/>
  <c r="H18" i="21"/>
  <c r="AA17" i="21"/>
  <c r="X17" i="21"/>
  <c r="U17" i="21"/>
  <c r="R17" i="21"/>
  <c r="H17" i="21" s="1"/>
  <c r="AA16" i="21"/>
  <c r="X16" i="21"/>
  <c r="U16" i="21"/>
  <c r="R16" i="21"/>
  <c r="H16" i="21"/>
  <c r="AA15" i="21"/>
  <c r="X15" i="21"/>
  <c r="U15" i="21"/>
  <c r="R15" i="21"/>
  <c r="H15" i="21" s="1"/>
  <c r="AA14" i="21"/>
  <c r="X14" i="21"/>
  <c r="U14" i="21"/>
  <c r="R14" i="21"/>
  <c r="H14" i="21"/>
  <c r="AA13" i="21"/>
  <c r="X13" i="21"/>
  <c r="U13" i="21"/>
  <c r="R13" i="21"/>
  <c r="H13" i="21" s="1"/>
  <c r="AA12" i="21"/>
  <c r="X12" i="21"/>
  <c r="U12" i="21"/>
  <c r="R12" i="21"/>
  <c r="H12" i="21"/>
  <c r="AA11" i="21"/>
  <c r="X11" i="21"/>
  <c r="U11" i="21"/>
  <c r="R11" i="21"/>
  <c r="H11" i="21" s="1"/>
  <c r="AA10" i="21"/>
  <c r="X10" i="21"/>
  <c r="U10" i="21"/>
  <c r="R10" i="21"/>
  <c r="H10" i="21"/>
  <c r="AC9" i="21"/>
  <c r="AB9" i="21"/>
  <c r="AB86" i="21" s="1"/>
  <c r="AA9" i="21"/>
  <c r="AA87" i="21" s="1"/>
  <c r="Z9" i="21"/>
  <c r="Z87" i="21" s="1"/>
  <c r="Y9" i="21"/>
  <c r="Y87" i="21" s="1"/>
  <c r="X9" i="21"/>
  <c r="X87" i="21" s="1"/>
  <c r="W9" i="21"/>
  <c r="W87" i="21" s="1"/>
  <c r="V9" i="21"/>
  <c r="V87" i="21" s="1"/>
  <c r="U9" i="21"/>
  <c r="U87" i="21" s="1"/>
  <c r="T9" i="21"/>
  <c r="T87" i="21" s="1"/>
  <c r="S9" i="21"/>
  <c r="S87" i="21" s="1"/>
  <c r="R9" i="21"/>
  <c r="R87" i="21" s="1"/>
  <c r="Q9" i="21"/>
  <c r="Q87" i="21" s="1"/>
  <c r="P9" i="21"/>
  <c r="P87" i="21" s="1"/>
  <c r="O9" i="21"/>
  <c r="N9" i="21"/>
  <c r="M9" i="21"/>
  <c r="M86" i="21" s="1"/>
  <c r="L9" i="21"/>
  <c r="K9" i="21"/>
  <c r="J9" i="21"/>
  <c r="I9" i="21"/>
  <c r="O47" i="21" l="1"/>
  <c r="O46" i="21" s="1"/>
  <c r="O86" i="21"/>
  <c r="N86" i="21"/>
  <c r="N47" i="21"/>
  <c r="N46" i="21" s="1"/>
  <c r="K86" i="21"/>
  <c r="J86" i="21"/>
  <c r="I58" i="21"/>
  <c r="AB47" i="21"/>
  <c r="AB46" i="21" s="1"/>
  <c r="AC86" i="21"/>
  <c r="H79" i="21"/>
  <c r="L83" i="21"/>
  <c r="L79" i="21" s="1"/>
  <c r="H69" i="21"/>
  <c r="H67" i="21"/>
  <c r="X48" i="21"/>
  <c r="X47" i="21" s="1"/>
  <c r="X46" i="21" s="1"/>
  <c r="H58" i="21"/>
  <c r="L58" i="21"/>
  <c r="U48" i="21"/>
  <c r="U47" i="21" s="1"/>
  <c r="U46" i="21" s="1"/>
  <c r="H9" i="21"/>
  <c r="H25" i="21"/>
  <c r="H57" i="21"/>
  <c r="H48" i="21" s="1"/>
  <c r="H47" i="21" s="1"/>
  <c r="H46" i="21" s="1"/>
  <c r="L57" i="21"/>
  <c r="L48" i="21" s="1"/>
  <c r="L47" i="21" s="1"/>
  <c r="L46" i="21" s="1"/>
  <c r="Q86" i="21"/>
  <c r="S86" i="21"/>
  <c r="U86" i="21"/>
  <c r="W86" i="21"/>
  <c r="Y86" i="21"/>
  <c r="AA86" i="21"/>
  <c r="P86" i="21"/>
  <c r="R86" i="21"/>
  <c r="T86" i="21"/>
  <c r="V86" i="21"/>
  <c r="X86" i="21"/>
  <c r="Z86" i="21"/>
  <c r="I48" i="21" l="1"/>
  <c r="I47" i="21" s="1"/>
  <c r="I46" i="21" s="1"/>
  <c r="I86" i="21"/>
  <c r="H86" i="21"/>
  <c r="L86" i="21"/>
</calcChain>
</file>

<file path=xl/sharedStrings.xml><?xml version="1.0" encoding="utf-8"?>
<sst xmlns="http://schemas.openxmlformats.org/spreadsheetml/2006/main" count="539" uniqueCount="303">
  <si>
    <t>Физическая культура</t>
  </si>
  <si>
    <t>ОП. 00</t>
  </si>
  <si>
    <t>Охрана труда</t>
  </si>
  <si>
    <t>П.00</t>
  </si>
  <si>
    <t>Профессиональный цикл</t>
  </si>
  <si>
    <t>ПМ. 00</t>
  </si>
  <si>
    <t>Профессиональные модули</t>
  </si>
  <si>
    <t>ПМ. 01</t>
  </si>
  <si>
    <t>ПМ. 02</t>
  </si>
  <si>
    <t>ГИА</t>
  </si>
  <si>
    <t>Общепрофессиональный цикл</t>
  </si>
  <si>
    <t>Безопасность жизнедеятельности</t>
  </si>
  <si>
    <t>Формы промежуточной аттестации</t>
  </si>
  <si>
    <t>Распределение обязательной нагрузки по курсам и семестрам</t>
  </si>
  <si>
    <t>1 курс</t>
  </si>
  <si>
    <t>2 курс</t>
  </si>
  <si>
    <t>Всего</t>
  </si>
  <si>
    <t>ПМ. 03</t>
  </si>
  <si>
    <t>ПА</t>
  </si>
  <si>
    <t>Промежуточная аттестация</t>
  </si>
  <si>
    <t>ПП</t>
  </si>
  <si>
    <t>3 семестр</t>
  </si>
  <si>
    <t>курс</t>
  </si>
  <si>
    <t>УП</t>
  </si>
  <si>
    <t>Экзаменов</t>
  </si>
  <si>
    <t>Дифф. зачетов</t>
  </si>
  <si>
    <t>Зачетов</t>
  </si>
  <si>
    <t>УЧЕБНЫЙ ПЛАН</t>
  </si>
  <si>
    <t>Квалификация:</t>
  </si>
  <si>
    <t>Форма обучения - очная</t>
  </si>
  <si>
    <t>образование</t>
  </si>
  <si>
    <t>Курсы</t>
  </si>
  <si>
    <t xml:space="preserve">Обучение по дисциплинам и междисциплинарным курсам
</t>
  </si>
  <si>
    <t>Учебная практика</t>
  </si>
  <si>
    <t>Производственная практика</t>
  </si>
  <si>
    <t xml:space="preserve">Каникулы
</t>
  </si>
  <si>
    <t xml:space="preserve">
Всего
по курсам
</t>
  </si>
  <si>
    <t xml:space="preserve">I </t>
  </si>
  <si>
    <t xml:space="preserve">II  </t>
  </si>
  <si>
    <t>к</t>
  </si>
  <si>
    <t>Условные обозначения:</t>
  </si>
  <si>
    <t>Утверждено</t>
  </si>
  <si>
    <t>Приказом директора                                                        КГАПОУ "Красноярский техникум                                 транспорта и сервиса</t>
  </si>
  <si>
    <t>1. График учебного процесса</t>
  </si>
  <si>
    <t xml:space="preserve">Другие  формы контроля </t>
  </si>
  <si>
    <t xml:space="preserve">Зачет </t>
  </si>
  <si>
    <t>Диф.зачет</t>
  </si>
  <si>
    <t>Экзамен</t>
  </si>
  <si>
    <t xml:space="preserve">Всего  </t>
  </si>
  <si>
    <t>ОП.01.</t>
  </si>
  <si>
    <t>ОП.02.</t>
  </si>
  <si>
    <t>ОП.03.</t>
  </si>
  <si>
    <t>ОП.04.</t>
  </si>
  <si>
    <t>ОП.05.</t>
  </si>
  <si>
    <t>ОП.06.</t>
  </si>
  <si>
    <t>МДК.01.01.</t>
  </si>
  <si>
    <t xml:space="preserve">УП.01. </t>
  </si>
  <si>
    <t>МДК.02.01.</t>
  </si>
  <si>
    <t>МДК.02.02.</t>
  </si>
  <si>
    <t>ПП.02.</t>
  </si>
  <si>
    <t>УП.03.</t>
  </si>
  <si>
    <t>Дисц. МДК</t>
  </si>
  <si>
    <t>I</t>
  </si>
  <si>
    <t>II</t>
  </si>
  <si>
    <t>III</t>
  </si>
  <si>
    <t xml:space="preserve">сентябрь </t>
  </si>
  <si>
    <t>1-6</t>
  </si>
  <si>
    <t>7-13</t>
  </si>
  <si>
    <t>14-20</t>
  </si>
  <si>
    <t>21-27</t>
  </si>
  <si>
    <t>28-4 окт.</t>
  </si>
  <si>
    <t>октябрь</t>
  </si>
  <si>
    <t>5-11</t>
  </si>
  <si>
    <t>12-18</t>
  </si>
  <si>
    <t>19-25</t>
  </si>
  <si>
    <t xml:space="preserve">26-1 нояб. </t>
  </si>
  <si>
    <t>ноябрь</t>
  </si>
  <si>
    <t>2-8</t>
  </si>
  <si>
    <t>9-15</t>
  </si>
  <si>
    <t>16-22</t>
  </si>
  <si>
    <t>23-29</t>
  </si>
  <si>
    <t>30-6 декабря</t>
  </si>
  <si>
    <t>декабрь</t>
  </si>
  <si>
    <t>28-3 янв.</t>
  </si>
  <si>
    <t>январь</t>
  </si>
  <si>
    <t>4-10</t>
  </si>
  <si>
    <t>11-17</t>
  </si>
  <si>
    <t>18-24</t>
  </si>
  <si>
    <t>25-31</t>
  </si>
  <si>
    <t>февраль</t>
  </si>
  <si>
    <t>1-7</t>
  </si>
  <si>
    <t>8-14</t>
  </si>
  <si>
    <t>15-21</t>
  </si>
  <si>
    <t>22-28</t>
  </si>
  <si>
    <t>март</t>
  </si>
  <si>
    <t>29-4 апр.</t>
  </si>
  <si>
    <t>апрель</t>
  </si>
  <si>
    <t>26-2 мая</t>
  </si>
  <si>
    <t>май</t>
  </si>
  <si>
    <t>3-9</t>
  </si>
  <si>
    <t>10-16</t>
  </si>
  <si>
    <t>17-23</t>
  </si>
  <si>
    <t>24-30</t>
  </si>
  <si>
    <t>31-6 июня</t>
  </si>
  <si>
    <t xml:space="preserve">июнь </t>
  </si>
  <si>
    <t>28-4 июля</t>
  </si>
  <si>
    <t>июль</t>
  </si>
  <si>
    <t>26-1</t>
  </si>
  <si>
    <t>август</t>
  </si>
  <si>
    <t>у</t>
  </si>
  <si>
    <t>т</t>
  </si>
  <si>
    <t>Обучение по дисциплинам и междисциплинарным курсам</t>
  </si>
  <si>
    <t>п</t>
  </si>
  <si>
    <t>па</t>
  </si>
  <si>
    <t xml:space="preserve">каникулы </t>
  </si>
  <si>
    <t>учебная практика</t>
  </si>
  <si>
    <t>производственная практика</t>
  </si>
  <si>
    <t>государственная итоговая аттестация</t>
  </si>
  <si>
    <t>промежуточная аттестация</t>
  </si>
  <si>
    <t>т   у</t>
  </si>
  <si>
    <t>т   па</t>
  </si>
  <si>
    <t xml:space="preserve">Обществознание </t>
  </si>
  <si>
    <t>3</t>
  </si>
  <si>
    <t>ОД.01</t>
  </si>
  <si>
    <t>Русский язык</t>
  </si>
  <si>
    <t>ОД.02</t>
  </si>
  <si>
    <t>Литература</t>
  </si>
  <si>
    <t>ОД.03</t>
  </si>
  <si>
    <t>История</t>
  </si>
  <si>
    <t>ОД.04</t>
  </si>
  <si>
    <t>ОД.05</t>
  </si>
  <si>
    <t xml:space="preserve">География  </t>
  </si>
  <si>
    <t>ОД.06</t>
  </si>
  <si>
    <t>Иностранный язык</t>
  </si>
  <si>
    <t>ОД.07</t>
  </si>
  <si>
    <t xml:space="preserve">Математика </t>
  </si>
  <si>
    <t>ОД.08</t>
  </si>
  <si>
    <t>Информатика</t>
  </si>
  <si>
    <t>ОД.09</t>
  </si>
  <si>
    <t>ОД.10</t>
  </si>
  <si>
    <t>ОД.11</t>
  </si>
  <si>
    <t>Физика</t>
  </si>
  <si>
    <t>ОД.12</t>
  </si>
  <si>
    <t xml:space="preserve">Химия </t>
  </si>
  <si>
    <t>ОД.13</t>
  </si>
  <si>
    <t xml:space="preserve">Биология </t>
  </si>
  <si>
    <t xml:space="preserve">Индивидуальный проект </t>
  </si>
  <si>
    <t xml:space="preserve">Экзамен квалификационный </t>
  </si>
  <si>
    <t xml:space="preserve">2. Сводные данные по бюджету времени (в неделях и часах) </t>
  </si>
  <si>
    <t>1</t>
  </si>
  <si>
    <t>1440/40</t>
  </si>
  <si>
    <t>36/1</t>
  </si>
  <si>
    <t>1476/52</t>
  </si>
  <si>
    <t>1476/43</t>
  </si>
  <si>
    <t xml:space="preserve">т    </t>
  </si>
  <si>
    <t>п па</t>
  </si>
  <si>
    <t>Основы безопасности и защиты Родины</t>
  </si>
  <si>
    <t>Государственная итоговая аттестация</t>
  </si>
  <si>
    <t xml:space="preserve">Самостоятельная  работа </t>
  </si>
  <si>
    <t>Учебная нагрузка (час.)</t>
  </si>
  <si>
    <t xml:space="preserve">Всего </t>
  </si>
  <si>
    <t xml:space="preserve">В т.ч. В форме практической подготовки </t>
  </si>
  <si>
    <t>ОД</t>
  </si>
  <si>
    <t>Общеообразовательные дисциплины</t>
  </si>
  <si>
    <t xml:space="preserve">Наименование </t>
  </si>
  <si>
    <t>Теоретическое обучение</t>
  </si>
  <si>
    <t>Лабораторные и практические занятия</t>
  </si>
  <si>
    <t>В т.ч.</t>
  </si>
  <si>
    <t>Практики</t>
  </si>
  <si>
    <t xml:space="preserve">Промежуточная аттестация </t>
  </si>
  <si>
    <t>Объем образовательной программы в академических часах</t>
  </si>
  <si>
    <t>Объем образовательной программ, распределенной по курсам и семестрам</t>
  </si>
  <si>
    <t>Обязательная часть образовательной программы в ак.ч.</t>
  </si>
  <si>
    <t>Вариативная часть образовательной программы в ак.ч.</t>
  </si>
  <si>
    <t>1 семестр</t>
  </si>
  <si>
    <t>2 семестр</t>
  </si>
  <si>
    <t>Итого за 1 курс</t>
  </si>
  <si>
    <t>4 семестр</t>
  </si>
  <si>
    <t>Итого за 2 курс</t>
  </si>
  <si>
    <t xml:space="preserve">Учебная практика </t>
  </si>
  <si>
    <t xml:space="preserve">Учебная практика  </t>
  </si>
  <si>
    <t>ПП.01.</t>
  </si>
  <si>
    <t>МДК.03.01.</t>
  </si>
  <si>
    <t>МДК.04.01.</t>
  </si>
  <si>
    <t>ПП.03.</t>
  </si>
  <si>
    <t>УП.04.</t>
  </si>
  <si>
    <t>ПП.04.</t>
  </si>
  <si>
    <t>ЭК.04</t>
  </si>
  <si>
    <t>ОД.14д</t>
  </si>
  <si>
    <t>Индекс</t>
  </si>
  <si>
    <t>1,2.3</t>
  </si>
  <si>
    <t>СГ.00</t>
  </si>
  <si>
    <t>Социально-гуманитарный цикл</t>
  </si>
  <si>
    <t>СГ.01</t>
  </si>
  <si>
    <t>СГ.02</t>
  </si>
  <si>
    <t>СГ.03</t>
  </si>
  <si>
    <t>СГ.04</t>
  </si>
  <si>
    <t>СГ.05</t>
  </si>
  <si>
    <t>История России</t>
  </si>
  <si>
    <t>Иностранный язык в профессиональной деятельности</t>
  </si>
  <si>
    <t>МДК.01.02.</t>
  </si>
  <si>
    <t>Экзамен по модулю</t>
  </si>
  <si>
    <t>МДК.03.02.</t>
  </si>
  <si>
    <t>Основы бережливого производства</t>
  </si>
  <si>
    <t>УП.02.</t>
  </si>
  <si>
    <t>3 курс</t>
  </si>
  <si>
    <t>5 семестр</t>
  </si>
  <si>
    <t>6 семестр</t>
  </si>
  <si>
    <t>Итого за 3 курс</t>
  </si>
  <si>
    <t xml:space="preserve">III  </t>
  </si>
  <si>
    <t>СГ.06</t>
  </si>
  <si>
    <t>Основы финансовой грамотности</t>
  </si>
  <si>
    <t>Инженерная графика</t>
  </si>
  <si>
    <t>Электротехника и электроника</t>
  </si>
  <si>
    <t>ОП.07.</t>
  </si>
  <si>
    <t xml:space="preserve">ЭМ.03 </t>
  </si>
  <si>
    <t>4 курс</t>
  </si>
  <si>
    <t>7 семестр</t>
  </si>
  <si>
    <t>8 семестр</t>
  </si>
  <si>
    <t>Итого за 4 курс</t>
  </si>
  <si>
    <t>ГИА.00</t>
  </si>
  <si>
    <t>МДК.04.02.</t>
  </si>
  <si>
    <t>МДК.05.01.</t>
  </si>
  <si>
    <t>УП.05.</t>
  </si>
  <si>
    <t>ПП.05.</t>
  </si>
  <si>
    <t>ЭК.05</t>
  </si>
  <si>
    <t xml:space="preserve">Основы цифровой экономики </t>
  </si>
  <si>
    <t>Нормативный срок обучения -  3 года 10 месяцев</t>
  </si>
  <si>
    <t>Введение в специальность</t>
  </si>
  <si>
    <t>23.02.07 ТЕХНИЧЕСКОЕ ОБСЛУЖИВАНИЕ И РЕМОНТ АВТОТРАНСПОРТНЫХ СРЕДСТВ</t>
  </si>
  <si>
    <t>Специалист по техническому обслуживанию и ремонту автотранспортных средств</t>
  </si>
  <si>
    <t xml:space="preserve"> Государственная  итоговая аттестация проводится в форме демонстрационного экзамена и защиты дипломного проекта (работы)</t>
  </si>
  <si>
    <t>ОП.08.</t>
  </si>
  <si>
    <t>Информационные технологии в профессиональной деятельности</t>
  </si>
  <si>
    <t>Метрология, стандартизация и сертификация</t>
  </si>
  <si>
    <t>Материаловедение</t>
  </si>
  <si>
    <t>Техническая механика</t>
  </si>
  <si>
    <t>Диагностика, техническое обслуживание и ремонт автотранспортных средств и их компонентов</t>
  </si>
  <si>
    <t>Устройство автомобилей</t>
  </si>
  <si>
    <t>Технологические процессы технического обслуживания и ремонта автомобилей</t>
  </si>
  <si>
    <t>Диагностика, техническое обслуживание и ремонт автомобильных двигателей</t>
  </si>
  <si>
    <t>Диагностика, техническое обслуживание и ремонт электрооборудования и электронных систем автомобилей</t>
  </si>
  <si>
    <t>Техническое обслуживание и ремонт шасси автомобилей</t>
  </si>
  <si>
    <t>Ремонт кузовов автомобилей</t>
  </si>
  <si>
    <t>Установка дополнительного оборудования автотранспортных средств</t>
  </si>
  <si>
    <t>МДК 01.03</t>
  </si>
  <si>
    <t>МДК 01.04</t>
  </si>
  <si>
    <t>МДК 01.05</t>
  </si>
  <si>
    <t>МДК 01.06</t>
  </si>
  <si>
    <t>МДК 01.07</t>
  </si>
  <si>
    <t>МДК.02.03.</t>
  </si>
  <si>
    <t>Управление  процессом технического обслуживания и ремонта автотранспортных средств и их компонентов</t>
  </si>
  <si>
    <t>Управление деятельностью персонала</t>
  </si>
  <si>
    <t>Управленческая и техническая документация</t>
  </si>
  <si>
    <t>Взаимодействие с потребителями в процессе оказания услуг по техническому обслуживанию и ремонту автотранспортных средств и их компонентов</t>
  </si>
  <si>
    <t>Организация сервисного обслуживания и работа с клиентами</t>
  </si>
  <si>
    <t>Коммуникации с потребителями и поставщиками по вопросам сервиса автотранспортных средств</t>
  </si>
  <si>
    <t>Руководство выполнением работ по техническому обслуживанию и ремонту автотранспортных средств и их компонентов</t>
  </si>
  <si>
    <t>Теоретическая подготовка водителей категории "С"</t>
  </si>
  <si>
    <t>Освоение  видов работ по профессии рабочих 11442 Водитель автомобиля категории "С"</t>
  </si>
  <si>
    <t>МДК.05.02.</t>
  </si>
  <si>
    <t>Освоение  видов работ по профессии рабочих 14012 Машинист подъемника</t>
  </si>
  <si>
    <t>IV</t>
  </si>
  <si>
    <t>Курсовой проект (работа)</t>
  </si>
  <si>
    <t>ПМ. 05*</t>
  </si>
  <si>
    <t>ПМ. 04*</t>
  </si>
  <si>
    <t xml:space="preserve">Уровень образования - основное общее </t>
  </si>
  <si>
    <t>по программе подготовки специалистов среднего звена</t>
  </si>
  <si>
    <t xml:space="preserve">Освоение видов работ по профессии рабочих 18511 Слесарь по ремонту автомобилей </t>
  </si>
  <si>
    <t xml:space="preserve">ЭК.01 </t>
  </si>
  <si>
    <t>Основы безопасности движения</t>
  </si>
  <si>
    <t>МДК 01.08*</t>
  </si>
  <si>
    <t>Устройство, управление, диагностика, техническое обслуживание и ремонт подъемника</t>
  </si>
  <si>
    <t>ЭМ.02</t>
  </si>
  <si>
    <t>ОП.09.д</t>
  </si>
  <si>
    <t>Основы курсового и дипломного проектирования</t>
  </si>
  <si>
    <t>11</t>
  </si>
  <si>
    <t>3,4,5</t>
  </si>
  <si>
    <t>Основы деловой культуры и культуры речи</t>
  </si>
  <si>
    <t>СГ.07*в</t>
  </si>
  <si>
    <t>2к</t>
  </si>
  <si>
    <t>6к</t>
  </si>
  <si>
    <t>1404/39</t>
  </si>
  <si>
    <t>72/2</t>
  </si>
  <si>
    <t>1116/31</t>
  </si>
  <si>
    <t>144/4</t>
  </si>
  <si>
    <t>252/7</t>
  </si>
  <si>
    <t>108/3</t>
  </si>
  <si>
    <t>468/13</t>
  </si>
  <si>
    <t>216/6</t>
  </si>
  <si>
    <t>1512/53</t>
  </si>
  <si>
    <t>684/19</t>
  </si>
  <si>
    <t>5940/200</t>
  </si>
  <si>
    <t>па  п</t>
  </si>
  <si>
    <t>Особенности технологического процесса в нефтяной отрасли</t>
  </si>
  <si>
    <t>ОП.10.ц</t>
  </si>
  <si>
    <t>ОП.11.д</t>
  </si>
  <si>
    <t>Правовое обеспечение профессиональной деятельности
деятельности</t>
  </si>
  <si>
    <t>ОП.12.д</t>
  </si>
  <si>
    <t>Эксплуатационные материалы</t>
  </si>
  <si>
    <t xml:space="preserve"> № 122/1 от "04 " апреля 2025 г.</t>
  </si>
  <si>
    <t>3.  Учебный план 23.02.07 9 кл П</t>
  </si>
  <si>
    <t>Учебный план 23.02.07 9 кл 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</si>
</sst>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9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8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18">
    <xf numFmtId="0" fontId="0" fillId="0" borderId="0" xfId="0"/>
    <xf numFmtId="0" fontId="0" fillId="0" borderId="0" xfId="0" applyBorder="1"/>
    <xf numFmtId="0" fontId="0" fillId="0" borderId="0" xfId="0"/>
    <xf numFmtId="0" fontId="6" fillId="5" borderId="2" xfId="0" applyFont="1" applyFill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0" fillId="0" borderId="0" xfId="0" applyFill="1" applyBorder="1"/>
    <xf numFmtId="0" fontId="4" fillId="0" borderId="2" xfId="0" applyFont="1" applyBorder="1" applyAlignment="1">
      <alignment horizontal="center"/>
    </xf>
    <xf numFmtId="0" fontId="0" fillId="0" borderId="0" xfId="0" applyFill="1"/>
    <xf numFmtId="0" fontId="0" fillId="0" borderId="0" xfId="0" applyAlignment="1">
      <alignment horizontal="center"/>
    </xf>
    <xf numFmtId="0" fontId="10" fillId="0" borderId="0" xfId="0" applyFont="1"/>
    <xf numFmtId="0" fontId="11" fillId="0" borderId="0" xfId="0" applyFont="1"/>
    <xf numFmtId="0" fontId="12" fillId="0" borderId="0" xfId="0" applyFont="1"/>
    <xf numFmtId="0" fontId="7" fillId="0" borderId="0" xfId="0" applyFont="1"/>
    <xf numFmtId="0" fontId="1" fillId="0" borderId="0" xfId="0" applyFont="1"/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/>
    </xf>
    <xf numFmtId="0" fontId="11" fillId="0" borderId="2" xfId="0" applyFont="1" applyBorder="1" applyAlignment="1">
      <alignment horizontal="center" vertical="top" wrapText="1"/>
    </xf>
    <xf numFmtId="0" fontId="13" fillId="0" borderId="0" xfId="0" applyFont="1"/>
    <xf numFmtId="0" fontId="8" fillId="0" borderId="0" xfId="0" applyFont="1" applyFill="1"/>
    <xf numFmtId="0" fontId="8" fillId="0" borderId="0" xfId="0" applyFont="1"/>
    <xf numFmtId="0" fontId="8" fillId="0" borderId="0" xfId="0" applyFont="1" applyAlignment="1">
      <alignment horizontal="justify" vertical="distributed"/>
    </xf>
    <xf numFmtId="49" fontId="15" fillId="4" borderId="4" xfId="0" applyNumberFormat="1" applyFont="1" applyFill="1" applyBorder="1" applyAlignment="1">
      <alignment horizontal="center" vertical="center"/>
    </xf>
    <xf numFmtId="0" fontId="15" fillId="4" borderId="4" xfId="0" applyFont="1" applyFill="1" applyBorder="1" applyAlignment="1">
      <alignment horizontal="center" vertical="center" wrapText="1"/>
    </xf>
    <xf numFmtId="0" fontId="15" fillId="4" borderId="4" xfId="0" applyFont="1" applyFill="1" applyBorder="1" applyAlignment="1">
      <alignment horizontal="center" vertical="center"/>
    </xf>
    <xf numFmtId="49" fontId="15" fillId="6" borderId="4" xfId="0" applyNumberFormat="1" applyFont="1" applyFill="1" applyBorder="1" applyAlignment="1">
      <alignment horizontal="left" vertical="center" wrapText="1"/>
    </xf>
    <xf numFmtId="0" fontId="15" fillId="6" borderId="4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distributed"/>
    </xf>
    <xf numFmtId="0" fontId="6" fillId="5" borderId="6" xfId="0" applyFont="1" applyFill="1" applyBorder="1" applyAlignment="1">
      <alignment horizontal="center" vertical="distributed"/>
    </xf>
    <xf numFmtId="0" fontId="6" fillId="5" borderId="2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distributed"/>
    </xf>
    <xf numFmtId="0" fontId="6" fillId="0" borderId="2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left" vertical="distributed"/>
    </xf>
    <xf numFmtId="0" fontId="6" fillId="6" borderId="2" xfId="0" applyFont="1" applyFill="1" applyBorder="1" applyAlignment="1">
      <alignment horizontal="center" vertical="center"/>
    </xf>
    <xf numFmtId="0" fontId="15" fillId="4" borderId="2" xfId="0" applyFont="1" applyFill="1" applyBorder="1" applyAlignment="1">
      <alignment horizontal="center" vertical="distributed"/>
    </xf>
    <xf numFmtId="0" fontId="15" fillId="5" borderId="2" xfId="0" applyFont="1" applyFill="1" applyBorder="1" applyAlignment="1">
      <alignment horizontal="center"/>
    </xf>
    <xf numFmtId="0" fontId="15" fillId="6" borderId="2" xfId="0" applyFont="1" applyFill="1" applyBorder="1" applyAlignment="1">
      <alignment horizontal="left" vertical="top" wrapText="1"/>
    </xf>
    <xf numFmtId="0" fontId="15" fillId="6" borderId="2" xfId="0" applyFont="1" applyFill="1" applyBorder="1" applyAlignment="1">
      <alignment horizontal="center" vertical="top" wrapText="1"/>
    </xf>
    <xf numFmtId="0" fontId="15" fillId="6" borderId="2" xfId="0" applyFont="1" applyFill="1" applyBorder="1" applyAlignment="1">
      <alignment horizontal="center" vertical="distributed"/>
    </xf>
    <xf numFmtId="0" fontId="6" fillId="5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distributed"/>
    </xf>
    <xf numFmtId="0" fontId="6" fillId="0" borderId="2" xfId="0" applyFont="1" applyBorder="1" applyAlignment="1"/>
    <xf numFmtId="0" fontId="0" fillId="0" borderId="0" xfId="0" applyAlignment="1"/>
    <xf numFmtId="49" fontId="1" fillId="0" borderId="2" xfId="0" applyNumberFormat="1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0" xfId="0" applyFont="1" applyAlignment="1"/>
    <xf numFmtId="0" fontId="14" fillId="0" borderId="0" xfId="0" applyFont="1"/>
    <xf numFmtId="0" fontId="0" fillId="0" borderId="0" xfId="0" applyAlignment="1"/>
    <xf numFmtId="0" fontId="16" fillId="0" borderId="2" xfId="0" applyFont="1" applyBorder="1" applyAlignment="1">
      <alignment horizontal="center" vertical="center"/>
    </xf>
    <xf numFmtId="0" fontId="13" fillId="0" borderId="0" xfId="0" applyFont="1" applyBorder="1"/>
    <xf numFmtId="0" fontId="11" fillId="0" borderId="0" xfId="0" applyFont="1" applyBorder="1" applyAlignment="1"/>
    <xf numFmtId="0" fontId="11" fillId="3" borderId="2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1" fillId="3" borderId="12" xfId="0" applyFont="1" applyFill="1" applyBorder="1" applyAlignment="1">
      <alignment horizontal="center" vertical="center"/>
    </xf>
    <xf numFmtId="0" fontId="11" fillId="0" borderId="19" xfId="0" applyFont="1" applyBorder="1" applyAlignment="1">
      <alignment horizontal="center" vertical="top" wrapText="1"/>
    </xf>
    <xf numFmtId="0" fontId="14" fillId="0" borderId="17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/>
    </xf>
    <xf numFmtId="0" fontId="12" fillId="0" borderId="17" xfId="0" applyFont="1" applyBorder="1"/>
    <xf numFmtId="0" fontId="14" fillId="0" borderId="17" xfId="0" applyFont="1" applyBorder="1"/>
    <xf numFmtId="0" fontId="12" fillId="0" borderId="13" xfId="0" applyFont="1" applyBorder="1" applyAlignment="1">
      <alignment horizontal="center" vertical="center"/>
    </xf>
    <xf numFmtId="0" fontId="8" fillId="0" borderId="0" xfId="0" applyFont="1" applyFill="1" applyAlignment="1">
      <alignment horizontal="justify" vertical="distributed"/>
    </xf>
    <xf numFmtId="0" fontId="8" fillId="0" borderId="0" xfId="0" applyFont="1" applyFill="1" applyBorder="1" applyAlignment="1">
      <alignment wrapText="1"/>
    </xf>
    <xf numFmtId="0" fontId="0" fillId="0" borderId="0" xfId="0" applyFill="1" applyBorder="1" applyAlignment="1">
      <alignment vertical="top"/>
    </xf>
    <xf numFmtId="0" fontId="0" fillId="0" borderId="0" xfId="0" applyBorder="1" applyAlignment="1"/>
    <xf numFmtId="0" fontId="3" fillId="0" borderId="0" xfId="0" applyFont="1" applyFill="1" applyBorder="1" applyAlignment="1">
      <alignment horizontal="left" vertical="distributed"/>
    </xf>
    <xf numFmtId="0" fontId="8" fillId="0" borderId="0" xfId="0" applyFont="1" applyFill="1" applyAlignment="1"/>
    <xf numFmtId="0" fontId="6" fillId="0" borderId="2" xfId="0" applyFont="1" applyBorder="1"/>
    <xf numFmtId="0" fontId="6" fillId="0" borderId="2" xfId="0" applyFont="1" applyBorder="1" applyAlignment="1">
      <alignment horizontal="center" vertical="center"/>
    </xf>
    <xf numFmtId="0" fontId="6" fillId="0" borderId="2" xfId="0" applyFont="1" applyFill="1" applyBorder="1"/>
    <xf numFmtId="0" fontId="15" fillId="4" borderId="2" xfId="0" applyFont="1" applyFill="1" applyBorder="1" applyAlignment="1">
      <alignment horizontal="left" vertical="distributed"/>
    </xf>
    <xf numFmtId="0" fontId="15" fillId="6" borderId="2" xfId="0" applyFont="1" applyFill="1" applyBorder="1" applyAlignment="1">
      <alignment horizontal="left" vertical="distributed"/>
    </xf>
    <xf numFmtId="0" fontId="6" fillId="5" borderId="2" xfId="0" applyFont="1" applyFill="1" applyBorder="1" applyAlignment="1">
      <alignment horizontal="left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49" fontId="15" fillId="6" borderId="2" xfId="0" applyNumberFormat="1" applyFont="1" applyFill="1" applyBorder="1" applyAlignment="1">
      <alignment vertical="center" wrapText="1"/>
    </xf>
    <xf numFmtId="0" fontId="15" fillId="5" borderId="5" xfId="0" applyFont="1" applyFill="1" applyBorder="1" applyAlignment="1">
      <alignment horizontal="center" vertical="center" textRotation="255"/>
    </xf>
    <xf numFmtId="0" fontId="18" fillId="5" borderId="6" xfId="0" applyFont="1" applyFill="1" applyBorder="1" applyAlignment="1">
      <alignment horizontal="center"/>
    </xf>
    <xf numFmtId="0" fontId="18" fillId="5" borderId="6" xfId="0" applyFont="1" applyFill="1" applyBorder="1" applyAlignment="1">
      <alignment horizontal="center" vertical="center"/>
    </xf>
    <xf numFmtId="0" fontId="18" fillId="5" borderId="8" xfId="0" applyFont="1" applyFill="1" applyBorder="1" applyAlignment="1">
      <alignment horizontal="center" vertical="center"/>
    </xf>
    <xf numFmtId="49" fontId="15" fillId="6" borderId="13" xfId="0" applyNumberFormat="1" applyFont="1" applyFill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/>
    </xf>
    <xf numFmtId="0" fontId="6" fillId="0" borderId="12" xfId="0" applyFont="1" applyFill="1" applyBorder="1"/>
    <xf numFmtId="0" fontId="6" fillId="0" borderId="12" xfId="0" applyFont="1" applyBorder="1"/>
    <xf numFmtId="0" fontId="6" fillId="0" borderId="12" xfId="0" applyFont="1" applyFill="1" applyBorder="1" applyAlignment="1"/>
    <xf numFmtId="0" fontId="15" fillId="4" borderId="13" xfId="0" applyFont="1" applyFill="1" applyBorder="1" applyAlignment="1">
      <alignment horizontal="center"/>
    </xf>
    <xf numFmtId="0" fontId="9" fillId="0" borderId="12" xfId="0" applyFont="1" applyFill="1" applyBorder="1" applyAlignment="1">
      <alignment horizontal="center" vertical="distributed"/>
    </xf>
    <xf numFmtId="0" fontId="6" fillId="0" borderId="12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/>
    </xf>
    <xf numFmtId="0" fontId="15" fillId="6" borderId="13" xfId="0" applyFont="1" applyFill="1" applyBorder="1" applyAlignment="1">
      <alignment horizontal="center" vertical="distributed"/>
    </xf>
    <xf numFmtId="0" fontId="15" fillId="5" borderId="31" xfId="0" applyFont="1" applyFill="1" applyBorder="1" applyAlignment="1">
      <alignment horizontal="center" vertical="center" textRotation="255"/>
    </xf>
    <xf numFmtId="0" fontId="6" fillId="5" borderId="19" xfId="0" applyFont="1" applyFill="1" applyBorder="1" applyAlignment="1">
      <alignment horizontal="center"/>
    </xf>
    <xf numFmtId="0" fontId="6" fillId="0" borderId="20" xfId="0" applyFont="1" applyBorder="1"/>
    <xf numFmtId="0" fontId="18" fillId="5" borderId="9" xfId="0" applyFont="1" applyFill="1" applyBorder="1" applyAlignment="1">
      <alignment horizontal="center"/>
    </xf>
    <xf numFmtId="0" fontId="6" fillId="0" borderId="23" xfId="0" applyFont="1" applyBorder="1"/>
    <xf numFmtId="0" fontId="15" fillId="6" borderId="4" xfId="0" applyFont="1" applyFill="1" applyBorder="1" applyAlignment="1">
      <alignment horizontal="center" vertical="center" wrapText="1"/>
    </xf>
    <xf numFmtId="0" fontId="15" fillId="6" borderId="13" xfId="0" applyFont="1" applyFill="1" applyBorder="1" applyAlignment="1">
      <alignment horizontal="center"/>
    </xf>
    <xf numFmtId="0" fontId="6" fillId="6" borderId="2" xfId="0" applyFont="1" applyFill="1" applyBorder="1" applyAlignment="1">
      <alignment horizontal="center" vertical="distributed"/>
    </xf>
    <xf numFmtId="0" fontId="15" fillId="4" borderId="21" xfId="0" applyFont="1" applyFill="1" applyBorder="1" applyAlignment="1">
      <alignment horizontal="center"/>
    </xf>
    <xf numFmtId="0" fontId="15" fillId="5" borderId="4" xfId="0" applyFont="1" applyFill="1" applyBorder="1" applyAlignment="1">
      <alignment horizontal="center" vertical="center"/>
    </xf>
    <xf numFmtId="0" fontId="18" fillId="2" borderId="2" xfId="0" applyFont="1" applyFill="1" applyBorder="1" applyAlignment="1">
      <alignment horizontal="center"/>
    </xf>
    <xf numFmtId="0" fontId="6" fillId="5" borderId="10" xfId="0" applyFont="1" applyFill="1" applyBorder="1" applyAlignment="1">
      <alignment horizontal="center" vertical="center"/>
    </xf>
    <xf numFmtId="0" fontId="6" fillId="5" borderId="12" xfId="0" applyFont="1" applyFill="1" applyBorder="1" applyAlignment="1">
      <alignment horizontal="center" vertical="center"/>
    </xf>
    <xf numFmtId="0" fontId="6" fillId="5" borderId="7" xfId="0" applyFont="1" applyFill="1" applyBorder="1" applyAlignment="1">
      <alignment horizontal="center"/>
    </xf>
    <xf numFmtId="0" fontId="6" fillId="5" borderId="7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5" borderId="13" xfId="0" applyFont="1" applyFill="1" applyBorder="1" applyAlignment="1">
      <alignment horizontal="center" vertical="distributed"/>
    </xf>
    <xf numFmtId="0" fontId="15" fillId="6" borderId="13" xfId="0" applyFont="1" applyFill="1" applyBorder="1" applyAlignment="1">
      <alignment horizontal="center" vertical="top"/>
    </xf>
    <xf numFmtId="0" fontId="6" fillId="5" borderId="13" xfId="0" applyFont="1" applyFill="1" applyBorder="1" applyAlignment="1">
      <alignment horizontal="left" vertical="center"/>
    </xf>
    <xf numFmtId="0" fontId="6" fillId="0" borderId="12" xfId="0" applyFont="1" applyFill="1" applyBorder="1" applyAlignment="1">
      <alignment horizontal="center" wrapText="1"/>
    </xf>
    <xf numFmtId="49" fontId="6" fillId="5" borderId="4" xfId="0" applyNumberFormat="1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8" fillId="0" borderId="9" xfId="0" applyFont="1" applyFill="1" applyBorder="1" applyAlignment="1">
      <alignment horizontal="center"/>
    </xf>
    <xf numFmtId="0" fontId="18" fillId="0" borderId="6" xfId="0" applyFont="1" applyFill="1" applyBorder="1" applyAlignment="1">
      <alignment horizontal="center"/>
    </xf>
    <xf numFmtId="0" fontId="18" fillId="0" borderId="6" xfId="0" applyFont="1" applyFill="1" applyBorder="1" applyAlignment="1">
      <alignment horizontal="center" vertical="center"/>
    </xf>
    <xf numFmtId="0" fontId="18" fillId="0" borderId="8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distributed"/>
    </xf>
    <xf numFmtId="0" fontId="6" fillId="5" borderId="27" xfId="0" applyFont="1" applyFill="1" applyBorder="1" applyAlignment="1">
      <alignment horizontal="center" vertical="distributed"/>
    </xf>
    <xf numFmtId="0" fontId="6" fillId="5" borderId="2" xfId="0" applyFont="1" applyFill="1" applyBorder="1" applyAlignment="1">
      <alignment vertical="distributed"/>
    </xf>
    <xf numFmtId="0" fontId="6" fillId="5" borderId="13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left" vertical="center"/>
    </xf>
    <xf numFmtId="0" fontId="6" fillId="5" borderId="2" xfId="0" applyFont="1" applyFill="1" applyBorder="1" applyAlignment="1">
      <alignment horizontal="justify" vertical="center"/>
    </xf>
    <xf numFmtId="0" fontId="15" fillId="5" borderId="2" xfId="0" applyFont="1" applyFill="1" applyBorder="1" applyAlignment="1">
      <alignment horizontal="center" vertical="center"/>
    </xf>
    <xf numFmtId="0" fontId="6" fillId="5" borderId="6" xfId="0" applyFont="1" applyFill="1" applyBorder="1" applyAlignment="1">
      <alignment horizontal="center" vertical="center"/>
    </xf>
    <xf numFmtId="0" fontId="6" fillId="5" borderId="7" xfId="0" applyFont="1" applyFill="1" applyBorder="1" applyAlignment="1">
      <alignment horizontal="justify" vertical="center"/>
    </xf>
    <xf numFmtId="0" fontId="9" fillId="0" borderId="12" xfId="0" applyFont="1" applyFill="1" applyBorder="1" applyAlignment="1">
      <alignment horizontal="center" vertical="center"/>
    </xf>
    <xf numFmtId="0" fontId="15" fillId="6" borderId="2" xfId="0" applyFont="1" applyFill="1" applyBorder="1" applyAlignment="1">
      <alignment horizontal="center" vertical="center"/>
    </xf>
    <xf numFmtId="0" fontId="6" fillId="5" borderId="9" xfId="0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/>
    </xf>
    <xf numFmtId="0" fontId="15" fillId="0" borderId="19" xfId="0" applyFont="1" applyFill="1" applyBorder="1" applyAlignment="1">
      <alignment horizontal="center"/>
    </xf>
    <xf numFmtId="0" fontId="12" fillId="0" borderId="2" xfId="0" applyFont="1" applyBorder="1" applyAlignment="1">
      <alignment horizontal="center" vertical="center" wrapText="1"/>
    </xf>
    <xf numFmtId="0" fontId="15" fillId="6" borderId="2" xfId="0" applyFont="1" applyFill="1" applyBorder="1" applyAlignment="1">
      <alignment horizontal="left" vertical="distributed" wrapText="1"/>
    </xf>
    <xf numFmtId="0" fontId="6" fillId="5" borderId="2" xfId="0" applyFont="1" applyFill="1" applyBorder="1" applyAlignment="1">
      <alignment horizontal="left" vertical="distributed" wrapText="1"/>
    </xf>
    <xf numFmtId="0" fontId="15" fillId="4" borderId="38" xfId="0" applyFont="1" applyFill="1" applyBorder="1" applyAlignment="1">
      <alignment horizontal="center"/>
    </xf>
    <xf numFmtId="0" fontId="15" fillId="4" borderId="32" xfId="0" applyFont="1" applyFill="1" applyBorder="1" applyAlignment="1">
      <alignment vertical="center" wrapText="1"/>
    </xf>
    <xf numFmtId="1" fontId="15" fillId="4" borderId="32" xfId="0" applyNumberFormat="1" applyFont="1" applyFill="1" applyBorder="1" applyAlignment="1">
      <alignment horizontal="center" vertical="center"/>
    </xf>
    <xf numFmtId="0" fontId="6" fillId="5" borderId="2" xfId="0" applyFont="1" applyFill="1" applyBorder="1" applyAlignment="1">
      <alignment vertical="center" wrapText="1"/>
    </xf>
    <xf numFmtId="0" fontId="15" fillId="5" borderId="2" xfId="0" applyFont="1" applyFill="1" applyBorder="1" applyAlignment="1">
      <alignment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0" fillId="0" borderId="0" xfId="0" applyFont="1" applyBorder="1" applyAlignment="1">
      <alignment horizontal="justify" vertical="center" wrapText="1"/>
    </xf>
    <xf numFmtId="0" fontId="6" fillId="5" borderId="7" xfId="0" applyFont="1" applyFill="1" applyBorder="1" applyAlignment="1">
      <alignment horizontal="center" vertical="distributed"/>
    </xf>
    <xf numFmtId="0" fontId="20" fillId="0" borderId="2" xfId="0" applyFont="1" applyBorder="1" applyAlignment="1">
      <alignment horizontal="justify" vertical="center" wrapText="1"/>
    </xf>
    <xf numFmtId="0" fontId="6" fillId="5" borderId="21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left"/>
    </xf>
    <xf numFmtId="0" fontId="6" fillId="0" borderId="2" xfId="0" applyFont="1" applyBorder="1" applyAlignment="1">
      <alignment horizontal="left" vertical="distributed"/>
    </xf>
    <xf numFmtId="0" fontId="6" fillId="0" borderId="2" xfId="0" applyFont="1" applyBorder="1" applyAlignment="1">
      <alignment horizontal="left"/>
    </xf>
    <xf numFmtId="0" fontId="6" fillId="5" borderId="2" xfId="0" applyFont="1" applyFill="1" applyBorder="1" applyAlignment="1">
      <alignment horizontal="left" wrapText="1"/>
    </xf>
    <xf numFmtId="0" fontId="6" fillId="0" borderId="0" xfId="0" applyFont="1" applyBorder="1"/>
    <xf numFmtId="0" fontId="6" fillId="5" borderId="1" xfId="0" applyFont="1" applyFill="1" applyBorder="1" applyAlignment="1">
      <alignment horizontal="left" vertical="distributed"/>
    </xf>
    <xf numFmtId="0" fontId="6" fillId="0" borderId="1" xfId="0" applyFont="1" applyBorder="1" applyAlignment="1">
      <alignment horizontal="left"/>
    </xf>
    <xf numFmtId="0" fontId="6" fillId="0" borderId="1" xfId="0" applyFont="1" applyBorder="1" applyAlignment="1">
      <alignment horizontal="left" vertical="distributed"/>
    </xf>
    <xf numFmtId="0" fontId="0" fillId="0" borderId="30" xfId="0" applyBorder="1"/>
    <xf numFmtId="0" fontId="15" fillId="4" borderId="10" xfId="0" applyFont="1" applyFill="1" applyBorder="1" applyAlignment="1">
      <alignment horizontal="center" vertical="center"/>
    </xf>
    <xf numFmtId="0" fontId="15" fillId="4" borderId="23" xfId="0" applyFont="1" applyFill="1" applyBorder="1" applyAlignment="1">
      <alignment horizontal="center" vertical="center"/>
    </xf>
    <xf numFmtId="0" fontId="6" fillId="5" borderId="12" xfId="0" applyFont="1" applyFill="1" applyBorder="1" applyAlignment="1">
      <alignment horizontal="center" vertical="distributed"/>
    </xf>
    <xf numFmtId="0" fontId="6" fillId="5" borderId="12" xfId="0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15" fillId="4" borderId="12" xfId="0" applyFont="1" applyFill="1" applyBorder="1" applyAlignment="1">
      <alignment horizontal="center" vertical="center"/>
    </xf>
    <xf numFmtId="0" fontId="6" fillId="3" borderId="23" xfId="0" applyFont="1" applyFill="1" applyBorder="1" applyAlignment="1">
      <alignment horizontal="center" vertical="center"/>
    </xf>
    <xf numFmtId="0" fontId="15" fillId="0" borderId="10" xfId="0" applyFont="1" applyFill="1" applyBorder="1" applyAlignment="1">
      <alignment horizontal="center" vertical="center"/>
    </xf>
    <xf numFmtId="0" fontId="15" fillId="3" borderId="23" xfId="0" applyFont="1" applyFill="1" applyBorder="1" applyAlignment="1">
      <alignment horizontal="center" vertical="center"/>
    </xf>
    <xf numFmtId="0" fontId="6" fillId="5" borderId="7" xfId="0" applyFont="1" applyFill="1" applyBorder="1"/>
    <xf numFmtId="0" fontId="6" fillId="0" borderId="7" xfId="0" applyFont="1" applyBorder="1"/>
    <xf numFmtId="0" fontId="6" fillId="0" borderId="7" xfId="0" applyFont="1" applyFill="1" applyBorder="1"/>
    <xf numFmtId="0" fontId="6" fillId="0" borderId="7" xfId="0" applyFont="1" applyFill="1" applyBorder="1" applyAlignment="1"/>
    <xf numFmtId="0" fontId="6" fillId="3" borderId="12" xfId="0" applyFont="1" applyFill="1" applyBorder="1" applyAlignment="1">
      <alignment horizontal="center" vertical="center"/>
    </xf>
    <xf numFmtId="0" fontId="6" fillId="5" borderId="10" xfId="0" applyFont="1" applyFill="1" applyBorder="1" applyAlignment="1">
      <alignment horizontal="justify" vertical="center"/>
    </xf>
    <xf numFmtId="0" fontId="15" fillId="4" borderId="7" xfId="0" applyFont="1" applyFill="1" applyBorder="1" applyAlignment="1">
      <alignment horizontal="center" vertical="distributed"/>
    </xf>
    <xf numFmtId="0" fontId="6" fillId="5" borderId="23" xfId="0" applyFont="1" applyFill="1" applyBorder="1" applyAlignment="1">
      <alignment horizontal="center" vertical="center"/>
    </xf>
    <xf numFmtId="0" fontId="15" fillId="4" borderId="12" xfId="0" applyFont="1" applyFill="1" applyBorder="1" applyAlignment="1">
      <alignment horizontal="center" vertical="distributed"/>
    </xf>
    <xf numFmtId="0" fontId="6" fillId="5" borderId="7" xfId="0" applyFont="1" applyFill="1" applyBorder="1" applyAlignment="1">
      <alignment horizontal="left" vertical="distributed"/>
    </xf>
    <xf numFmtId="0" fontId="6" fillId="3" borderId="12" xfId="0" applyFont="1" applyFill="1" applyBorder="1" applyAlignment="1">
      <alignment horizontal="center"/>
    </xf>
    <xf numFmtId="0" fontId="9" fillId="0" borderId="7" xfId="0" applyFont="1" applyFill="1" applyBorder="1" applyAlignment="1">
      <alignment horizontal="center" vertical="distributed"/>
    </xf>
    <xf numFmtId="0" fontId="6" fillId="5" borderId="7" xfId="0" applyFont="1" applyFill="1" applyBorder="1" applyAlignment="1"/>
    <xf numFmtId="0" fontId="6" fillId="0" borderId="7" xfId="0" applyFont="1" applyBorder="1" applyAlignment="1"/>
    <xf numFmtId="0" fontId="6" fillId="0" borderId="37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 wrapText="1"/>
    </xf>
    <xf numFmtId="0" fontId="6" fillId="5" borderId="10" xfId="0" applyFont="1" applyFill="1" applyBorder="1" applyAlignment="1">
      <alignment horizontal="center"/>
    </xf>
    <xf numFmtId="0" fontId="15" fillId="3" borderId="23" xfId="0" applyFont="1" applyFill="1" applyBorder="1" applyAlignment="1">
      <alignment horizontal="center"/>
    </xf>
    <xf numFmtId="0" fontId="15" fillId="3" borderId="12" xfId="0" applyFont="1" applyFill="1" applyBorder="1" applyAlignment="1">
      <alignment horizontal="center"/>
    </xf>
    <xf numFmtId="0" fontId="6" fillId="0" borderId="7" xfId="0" applyFont="1" applyBorder="1" applyAlignment="1">
      <alignment horizontal="center" vertical="center"/>
    </xf>
    <xf numFmtId="0" fontId="6" fillId="0" borderId="10" xfId="0" applyFont="1" applyBorder="1"/>
    <xf numFmtId="0" fontId="15" fillId="5" borderId="41" xfId="0" applyFont="1" applyFill="1" applyBorder="1" applyAlignment="1">
      <alignment horizontal="center" vertical="center" textRotation="255"/>
    </xf>
    <xf numFmtId="0" fontId="15" fillId="5" borderId="48" xfId="0" applyFont="1" applyFill="1" applyBorder="1" applyAlignment="1">
      <alignment horizontal="center" vertical="center" textRotation="255"/>
    </xf>
    <xf numFmtId="0" fontId="6" fillId="5" borderId="33" xfId="0" applyFont="1" applyFill="1" applyBorder="1" applyAlignment="1">
      <alignment horizontal="center"/>
    </xf>
    <xf numFmtId="0" fontId="6" fillId="5" borderId="49" xfId="0" applyFont="1" applyFill="1" applyBorder="1" applyAlignment="1">
      <alignment horizontal="center" wrapText="1"/>
    </xf>
    <xf numFmtId="0" fontId="15" fillId="5" borderId="51" xfId="0" applyFont="1" applyFill="1" applyBorder="1" applyAlignment="1">
      <alignment horizontal="center" vertical="center" textRotation="255"/>
    </xf>
    <xf numFmtId="0" fontId="15" fillId="3" borderId="20" xfId="0" applyFont="1" applyFill="1" applyBorder="1" applyAlignment="1">
      <alignment horizontal="center"/>
    </xf>
    <xf numFmtId="0" fontId="15" fillId="0" borderId="7" xfId="0" applyFont="1" applyFill="1" applyBorder="1" applyAlignment="1">
      <alignment horizontal="center"/>
    </xf>
    <xf numFmtId="0" fontId="15" fillId="0" borderId="33" xfId="0" applyFont="1" applyFill="1" applyBorder="1" applyAlignment="1">
      <alignment horizontal="center"/>
    </xf>
    <xf numFmtId="0" fontId="6" fillId="0" borderId="33" xfId="0" applyFont="1" applyBorder="1" applyAlignment="1"/>
    <xf numFmtId="0" fontId="6" fillId="5" borderId="6" xfId="0" applyFont="1" applyFill="1" applyBorder="1" applyAlignment="1"/>
    <xf numFmtId="0" fontId="6" fillId="5" borderId="2" xfId="0" applyFont="1" applyFill="1" applyBorder="1" applyAlignment="1"/>
    <xf numFmtId="0" fontId="6" fillId="6" borderId="2" xfId="0" applyFont="1" applyFill="1" applyBorder="1" applyAlignment="1">
      <alignment horizontal="center" vertical="top"/>
    </xf>
    <xf numFmtId="0" fontId="6" fillId="5" borderId="2" xfId="0" applyFont="1" applyFill="1" applyBorder="1" applyAlignment="1">
      <alignment vertical="center"/>
    </xf>
    <xf numFmtId="49" fontId="15" fillId="4" borderId="32" xfId="0" applyNumberFormat="1" applyFont="1" applyFill="1" applyBorder="1" applyAlignment="1">
      <alignment horizontal="center" vertical="center" wrapText="1"/>
    </xf>
    <xf numFmtId="0" fontId="21" fillId="5" borderId="42" xfId="0" applyFont="1" applyFill="1" applyBorder="1" applyAlignment="1">
      <alignment horizontal="center" vertical="top" wrapText="1"/>
    </xf>
    <xf numFmtId="0" fontId="21" fillId="5" borderId="43" xfId="0" applyFont="1" applyFill="1" applyBorder="1" applyAlignment="1">
      <alignment horizontal="center" vertical="top" wrapText="1"/>
    </xf>
    <xf numFmtId="0" fontId="21" fillId="5" borderId="43" xfId="0" applyFont="1" applyFill="1" applyBorder="1" applyAlignment="1">
      <alignment horizontal="center" wrapText="1"/>
    </xf>
    <xf numFmtId="0" fontId="21" fillId="5" borderId="50" xfId="0" applyFont="1" applyFill="1" applyBorder="1" applyAlignment="1">
      <alignment horizontal="center" vertical="top" wrapText="1"/>
    </xf>
    <xf numFmtId="0" fontId="6" fillId="5" borderId="0" xfId="0" applyFont="1" applyFill="1" applyBorder="1" applyAlignment="1">
      <alignment horizontal="center" vertical="center" wrapText="1"/>
    </xf>
    <xf numFmtId="0" fontId="6" fillId="5" borderId="30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/>
    </xf>
    <xf numFmtId="0" fontId="10" fillId="0" borderId="0" xfId="0" applyFont="1" applyFill="1" applyAlignment="1"/>
    <xf numFmtId="0" fontId="0" fillId="0" borderId="0" xfId="0" applyFill="1" applyAlignment="1"/>
    <xf numFmtId="0" fontId="6" fillId="0" borderId="12" xfId="0" applyFont="1" applyBorder="1" applyAlignment="1">
      <alignment horizontal="center"/>
    </xf>
    <xf numFmtId="0" fontId="2" fillId="0" borderId="2" xfId="0" applyFont="1" applyBorder="1" applyAlignment="1">
      <alignment horizontal="left" vertical="top" wrapText="1"/>
    </xf>
    <xf numFmtId="0" fontId="6" fillId="5" borderId="2" xfId="0" applyFont="1" applyFill="1" applyBorder="1" applyAlignment="1">
      <alignment horizontal="left" vertical="top" wrapText="1"/>
    </xf>
    <xf numFmtId="0" fontId="6" fillId="5" borderId="2" xfId="0" applyFont="1" applyFill="1" applyBorder="1" applyAlignment="1">
      <alignment horizontal="justify" vertical="top"/>
    </xf>
    <xf numFmtId="0" fontId="16" fillId="0" borderId="0" xfId="0" applyFont="1" applyBorder="1" applyAlignment="1">
      <alignment horizontal="center"/>
    </xf>
    <xf numFmtId="0" fontId="19" fillId="5" borderId="35" xfId="0" applyFont="1" applyFill="1" applyBorder="1" applyAlignment="1">
      <alignment horizontal="center" vertical="center" wrapText="1"/>
    </xf>
    <xf numFmtId="0" fontId="19" fillId="5" borderId="26" xfId="0" applyFont="1" applyFill="1" applyBorder="1" applyAlignment="1">
      <alignment horizontal="center" vertical="center" wrapText="1"/>
    </xf>
    <xf numFmtId="0" fontId="19" fillId="5" borderId="34" xfId="0" applyFont="1" applyFill="1" applyBorder="1" applyAlignment="1">
      <alignment horizontal="center" vertical="center" wrapText="1"/>
    </xf>
    <xf numFmtId="0" fontId="19" fillId="5" borderId="9" xfId="0" applyFont="1" applyFill="1" applyBorder="1" applyAlignment="1">
      <alignment horizontal="center" vertical="center" wrapText="1"/>
    </xf>
    <xf numFmtId="0" fontId="19" fillId="5" borderId="36" xfId="0" applyFont="1" applyFill="1" applyBorder="1" applyAlignment="1">
      <alignment horizontal="center" vertical="center" wrapText="1"/>
    </xf>
    <xf numFmtId="0" fontId="19" fillId="5" borderId="10" xfId="0" applyFont="1" applyFill="1" applyBorder="1" applyAlignment="1">
      <alignment horizontal="center" vertical="center" wrapText="1"/>
    </xf>
    <xf numFmtId="0" fontId="19" fillId="5" borderId="16" xfId="0" applyFont="1" applyFill="1" applyBorder="1" applyAlignment="1">
      <alignment horizontal="center" vertical="distributed"/>
    </xf>
    <xf numFmtId="0" fontId="19" fillId="5" borderId="11" xfId="0" applyFont="1" applyFill="1" applyBorder="1" applyAlignment="1">
      <alignment horizontal="center" vertical="distributed"/>
    </xf>
    <xf numFmtId="0" fontId="19" fillId="5" borderId="42" xfId="0" applyFont="1" applyFill="1" applyBorder="1" applyAlignment="1">
      <alignment horizontal="center" vertical="distributed"/>
    </xf>
    <xf numFmtId="0" fontId="19" fillId="5" borderId="2" xfId="0" applyFont="1" applyFill="1" applyBorder="1" applyAlignment="1">
      <alignment horizontal="center" vertical="center" textRotation="90" wrapText="1"/>
    </xf>
    <xf numFmtId="0" fontId="19" fillId="5" borderId="6" xfId="0" applyFont="1" applyFill="1" applyBorder="1" applyAlignment="1">
      <alignment horizontal="center"/>
    </xf>
    <xf numFmtId="0" fontId="19" fillId="5" borderId="7" xfId="0" applyFont="1" applyFill="1" applyBorder="1" applyAlignment="1">
      <alignment horizontal="center"/>
    </xf>
    <xf numFmtId="0" fontId="19" fillId="5" borderId="1" xfId="0" applyFont="1" applyFill="1" applyBorder="1" applyAlignment="1">
      <alignment horizontal="center" vertical="center" textRotation="90"/>
    </xf>
    <xf numFmtId="0" fontId="19" fillId="5" borderId="3" xfId="0" applyFont="1" applyFill="1" applyBorder="1" applyAlignment="1">
      <alignment horizontal="center" vertical="center" textRotation="90"/>
    </xf>
    <xf numFmtId="0" fontId="19" fillId="5" borderId="4" xfId="0" applyFont="1" applyFill="1" applyBorder="1" applyAlignment="1">
      <alignment horizontal="center" vertical="center" textRotation="90"/>
    </xf>
    <xf numFmtId="0" fontId="19" fillId="5" borderId="40" xfId="0" applyFont="1" applyFill="1" applyBorder="1" applyAlignment="1">
      <alignment horizontal="center" vertical="center" textRotation="90" wrapText="1"/>
    </xf>
    <xf numFmtId="0" fontId="19" fillId="5" borderId="41" xfId="0" applyFont="1" applyFill="1" applyBorder="1" applyAlignment="1">
      <alignment horizontal="center" vertical="center" textRotation="90" wrapText="1"/>
    </xf>
    <xf numFmtId="0" fontId="19" fillId="5" borderId="23" xfId="0" applyFont="1" applyFill="1" applyBorder="1" applyAlignment="1">
      <alignment horizontal="center" vertical="center" textRotation="90" wrapText="1"/>
    </xf>
    <xf numFmtId="0" fontId="19" fillId="0" borderId="5" xfId="0" applyFont="1" applyBorder="1" applyAlignment="1">
      <alignment horizontal="center" vertical="center" textRotation="90" wrapText="1"/>
    </xf>
    <xf numFmtId="0" fontId="19" fillId="0" borderId="10" xfId="0" applyFont="1" applyBorder="1" applyAlignment="1">
      <alignment horizontal="center" vertical="center" textRotation="90" wrapText="1"/>
    </xf>
    <xf numFmtId="0" fontId="15" fillId="5" borderId="28" xfId="0" applyFont="1" applyFill="1" applyBorder="1" applyAlignment="1">
      <alignment horizontal="center" vertical="center" wrapText="1"/>
    </xf>
    <xf numFmtId="0" fontId="6" fillId="5" borderId="0" xfId="0" applyFont="1" applyFill="1" applyBorder="1" applyAlignment="1">
      <alignment horizontal="center" vertical="center" wrapText="1"/>
    </xf>
    <xf numFmtId="0" fontId="6" fillId="5" borderId="28" xfId="0" applyFont="1" applyFill="1" applyBorder="1" applyAlignment="1">
      <alignment horizontal="center" vertical="center" wrapText="1"/>
    </xf>
    <xf numFmtId="0" fontId="6" fillId="5" borderId="29" xfId="0" applyFont="1" applyFill="1" applyBorder="1" applyAlignment="1">
      <alignment horizontal="center" vertical="center" wrapText="1"/>
    </xf>
    <xf numFmtId="0" fontId="6" fillId="5" borderId="30" xfId="0" applyFont="1" applyFill="1" applyBorder="1" applyAlignment="1">
      <alignment horizontal="center" vertical="center" wrapText="1"/>
    </xf>
    <xf numFmtId="1" fontId="15" fillId="5" borderId="25" xfId="0" applyNumberFormat="1" applyFont="1" applyFill="1" applyBorder="1" applyAlignment="1">
      <alignment horizontal="center" vertical="center" textRotation="90"/>
    </xf>
    <xf numFmtId="1" fontId="15" fillId="5" borderId="3" xfId="0" applyNumberFormat="1" applyFont="1" applyFill="1" applyBorder="1" applyAlignment="1">
      <alignment horizontal="center" vertical="center" textRotation="90"/>
    </xf>
    <xf numFmtId="1" fontId="15" fillId="5" borderId="32" xfId="0" applyNumberFormat="1" applyFont="1" applyFill="1" applyBorder="1" applyAlignment="1">
      <alignment horizontal="center" vertical="center" textRotation="90"/>
    </xf>
    <xf numFmtId="0" fontId="19" fillId="5" borderId="39" xfId="0" applyFont="1" applyFill="1" applyBorder="1" applyAlignment="1">
      <alignment horizontal="center" vertical="center" textRotation="90" wrapText="1"/>
    </xf>
    <xf numFmtId="0" fontId="19" fillId="5" borderId="5" xfId="0" applyFont="1" applyFill="1" applyBorder="1" applyAlignment="1">
      <alignment horizontal="center" vertical="center" textRotation="90" wrapText="1"/>
    </xf>
    <xf numFmtId="0" fontId="19" fillId="5" borderId="10" xfId="0" applyFont="1" applyFill="1" applyBorder="1" applyAlignment="1">
      <alignment horizontal="center" vertical="center" textRotation="90" wrapText="1"/>
    </xf>
    <xf numFmtId="0" fontId="19" fillId="5" borderId="1" xfId="0" applyFont="1" applyFill="1" applyBorder="1" applyAlignment="1">
      <alignment horizontal="center" vertical="center" textRotation="90" wrapText="1"/>
    </xf>
    <xf numFmtId="0" fontId="19" fillId="5" borderId="3" xfId="0" applyFont="1" applyFill="1" applyBorder="1" applyAlignment="1">
      <alignment horizontal="center" vertical="center" textRotation="90" wrapText="1"/>
    </xf>
    <xf numFmtId="0" fontId="19" fillId="5" borderId="4" xfId="0" applyFont="1" applyFill="1" applyBorder="1" applyAlignment="1">
      <alignment horizontal="center" vertical="center" textRotation="90" wrapText="1"/>
    </xf>
    <xf numFmtId="0" fontId="16" fillId="0" borderId="30" xfId="0" applyFont="1" applyBorder="1" applyAlignment="1">
      <alignment horizontal="center"/>
    </xf>
    <xf numFmtId="0" fontId="19" fillId="0" borderId="3" xfId="0" applyFont="1" applyBorder="1" applyAlignment="1">
      <alignment horizontal="center" vertical="center" textRotation="90" wrapText="1"/>
    </xf>
    <xf numFmtId="0" fontId="19" fillId="0" borderId="4" xfId="0" applyFont="1" applyBorder="1" applyAlignment="1">
      <alignment horizontal="center" vertical="center" textRotation="90" wrapText="1"/>
    </xf>
    <xf numFmtId="0" fontId="19" fillId="5" borderId="2" xfId="0" applyFont="1" applyFill="1" applyBorder="1" applyAlignment="1">
      <alignment horizontal="center" vertical="distributed"/>
    </xf>
    <xf numFmtId="0" fontId="19" fillId="5" borderId="12" xfId="0" applyFont="1" applyFill="1" applyBorder="1" applyAlignment="1">
      <alignment horizontal="center" vertical="distributed"/>
    </xf>
    <xf numFmtId="0" fontId="19" fillId="5" borderId="37" xfId="0" applyFont="1" applyFill="1" applyBorder="1" applyAlignment="1">
      <alignment horizontal="center" vertical="center" wrapText="1"/>
    </xf>
    <xf numFmtId="0" fontId="19" fillId="5" borderId="43" xfId="0" applyFont="1" applyFill="1" applyBorder="1" applyAlignment="1">
      <alignment horizontal="center" vertical="center" wrapText="1"/>
    </xf>
    <xf numFmtId="0" fontId="19" fillId="5" borderId="46" xfId="0" applyFont="1" applyFill="1" applyBorder="1" applyAlignment="1">
      <alignment horizontal="center" vertical="center" wrapText="1"/>
    </xf>
    <xf numFmtId="0" fontId="19" fillId="5" borderId="44" xfId="0" applyFont="1" applyFill="1" applyBorder="1" applyAlignment="1">
      <alignment horizontal="center" vertical="center"/>
    </xf>
    <xf numFmtId="0" fontId="19" fillId="5" borderId="45" xfId="0" applyFont="1" applyFill="1" applyBorder="1" applyAlignment="1">
      <alignment horizontal="center" vertical="center"/>
    </xf>
    <xf numFmtId="0" fontId="19" fillId="5" borderId="0" xfId="0" applyFont="1" applyFill="1" applyBorder="1" applyAlignment="1">
      <alignment horizontal="center" vertical="center"/>
    </xf>
    <xf numFmtId="0" fontId="19" fillId="5" borderId="47" xfId="0" applyFont="1" applyFill="1" applyBorder="1" applyAlignment="1">
      <alignment horizontal="center" vertical="center"/>
    </xf>
    <xf numFmtId="0" fontId="19" fillId="5" borderId="1" xfId="0" applyFont="1" applyFill="1" applyBorder="1" applyAlignment="1">
      <alignment horizontal="left" vertical="center" textRotation="90" wrapText="1"/>
    </xf>
    <xf numFmtId="0" fontId="19" fillId="5" borderId="3" xfId="0" applyFont="1" applyFill="1" applyBorder="1" applyAlignment="1">
      <alignment horizontal="left" vertical="center" textRotation="90" wrapText="1"/>
    </xf>
    <xf numFmtId="0" fontId="19" fillId="5" borderId="4" xfId="0" applyFont="1" applyFill="1" applyBorder="1" applyAlignment="1">
      <alignment horizontal="left" vertical="center" textRotation="90" wrapText="1"/>
    </xf>
    <xf numFmtId="0" fontId="19" fillId="5" borderId="2" xfId="0" applyFont="1" applyFill="1" applyBorder="1" applyAlignment="1">
      <alignment horizontal="center"/>
    </xf>
    <xf numFmtId="0" fontId="19" fillId="5" borderId="12" xfId="0" applyFont="1" applyFill="1" applyBorder="1" applyAlignment="1">
      <alignment horizontal="center"/>
    </xf>
    <xf numFmtId="0" fontId="6" fillId="5" borderId="1" xfId="0" applyFont="1" applyFill="1" applyBorder="1" applyAlignment="1">
      <alignment horizontal="center" vertical="distributed"/>
    </xf>
    <xf numFmtId="0" fontId="6" fillId="5" borderId="4" xfId="0" applyFont="1" applyFill="1" applyBorder="1" applyAlignment="1">
      <alignment horizontal="center" vertical="distributed"/>
    </xf>
    <xf numFmtId="0" fontId="6" fillId="0" borderId="1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19" fillId="5" borderId="24" xfId="0" applyFont="1" applyFill="1" applyBorder="1" applyAlignment="1">
      <alignment horizontal="center" vertical="center"/>
    </xf>
    <xf numFmtId="0" fontId="19" fillId="5" borderId="22" xfId="0" applyFont="1" applyFill="1" applyBorder="1" applyAlignment="1">
      <alignment horizontal="center" vertical="center"/>
    </xf>
    <xf numFmtId="0" fontId="19" fillId="5" borderId="21" xfId="0" applyFont="1" applyFill="1" applyBorder="1" applyAlignment="1">
      <alignment horizontal="center" vertical="center"/>
    </xf>
    <xf numFmtId="0" fontId="19" fillId="5" borderId="25" xfId="0" applyFont="1" applyFill="1" applyBorder="1" applyAlignment="1">
      <alignment horizontal="center" vertical="center"/>
    </xf>
    <xf numFmtId="0" fontId="19" fillId="5" borderId="3" xfId="0" applyFont="1" applyFill="1" applyBorder="1" applyAlignment="1">
      <alignment horizontal="center" vertical="center"/>
    </xf>
    <xf numFmtId="0" fontId="19" fillId="5" borderId="4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0" fontId="1" fillId="0" borderId="0" xfId="0" applyFont="1" applyAlignment="1"/>
    <xf numFmtId="0" fontId="0" fillId="0" borderId="0" xfId="0" applyAlignment="1"/>
    <xf numFmtId="0" fontId="12" fillId="0" borderId="0" xfId="0" applyFont="1" applyAlignment="1">
      <alignment horizontal="center"/>
    </xf>
    <xf numFmtId="0" fontId="10" fillId="0" borderId="0" xfId="0" applyFont="1" applyAlignment="1">
      <alignment horizontal="center" wrapText="1"/>
    </xf>
    <xf numFmtId="0" fontId="10" fillId="0" borderId="0" xfId="0" applyFont="1" applyAlignment="1"/>
    <xf numFmtId="0" fontId="10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5" fillId="0" borderId="1" xfId="0" applyFont="1" applyBorder="1" applyAlignment="1">
      <alignment horizontal="center" vertical="center" wrapText="1" readingOrder="1"/>
    </xf>
    <xf numFmtId="0" fontId="5" fillId="0" borderId="4" xfId="0" applyFont="1" applyBorder="1" applyAlignment="1">
      <alignment horizontal="center" vertical="center" readingOrder="1"/>
    </xf>
    <xf numFmtId="0" fontId="2" fillId="0" borderId="0" xfId="0" applyFont="1" applyAlignment="1">
      <alignment horizontal="left" wrapText="1"/>
    </xf>
    <xf numFmtId="0" fontId="16" fillId="0" borderId="0" xfId="0" applyFont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wrapText="1"/>
    </xf>
    <xf numFmtId="0" fontId="12" fillId="0" borderId="0" xfId="0" applyFont="1" applyAlignment="1"/>
    <xf numFmtId="0" fontId="13" fillId="0" borderId="0" xfId="0" applyFont="1" applyAlignment="1"/>
    <xf numFmtId="49" fontId="16" fillId="0" borderId="14" xfId="0" applyNumberFormat="1" applyFont="1" applyBorder="1" applyAlignment="1">
      <alignment horizontal="center" vertical="center"/>
    </xf>
    <xf numFmtId="49" fontId="16" fillId="0" borderId="14" xfId="0" applyNumberFormat="1" applyFont="1" applyBorder="1" applyAlignment="1">
      <alignment horizontal="center" vertical="center" textRotation="90"/>
    </xf>
    <xf numFmtId="49" fontId="16" fillId="0" borderId="2" xfId="0" applyNumberFormat="1" applyFont="1" applyBorder="1" applyAlignment="1">
      <alignment horizontal="center" vertical="center" textRotation="90"/>
    </xf>
    <xf numFmtId="0" fontId="16" fillId="0" borderId="18" xfId="0" applyFont="1" applyBorder="1" applyAlignment="1">
      <alignment horizontal="center" vertical="center" textRotation="90"/>
    </xf>
    <xf numFmtId="0" fontId="17" fillId="0" borderId="13" xfId="0" applyFont="1" applyBorder="1" applyAlignment="1">
      <alignment horizontal="center" vertical="center" textRotation="90"/>
    </xf>
    <xf numFmtId="0" fontId="16" fillId="0" borderId="14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 textRotation="90"/>
    </xf>
    <xf numFmtId="49" fontId="16" fillId="0" borderId="2" xfId="0" applyNumberFormat="1" applyFont="1" applyBorder="1" applyAlignment="1">
      <alignment horizontal="center" vertical="center" textRotation="89"/>
    </xf>
    <xf numFmtId="0" fontId="16" fillId="0" borderId="2" xfId="0" applyFont="1" applyBorder="1" applyAlignment="1">
      <alignment horizontal="center" vertical="center" textRotation="89"/>
    </xf>
    <xf numFmtId="49" fontId="16" fillId="0" borderId="2" xfId="0" applyNumberFormat="1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49" fontId="16" fillId="0" borderId="12" xfId="0" applyNumberFormat="1" applyFont="1" applyBorder="1" applyAlignment="1">
      <alignment horizontal="center" vertical="center" textRotation="90"/>
    </xf>
    <xf numFmtId="0" fontId="16" fillId="0" borderId="12" xfId="0" applyFont="1" applyBorder="1" applyAlignment="1">
      <alignment horizontal="center" vertical="center" textRotation="90"/>
    </xf>
    <xf numFmtId="0" fontId="11" fillId="0" borderId="0" xfId="0" applyFont="1" applyAlignment="1">
      <alignment wrapText="1"/>
    </xf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11" fillId="0" borderId="0" xfId="0" applyFont="1" applyAlignment="1"/>
    <xf numFmtId="0" fontId="1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CCFFCC"/>
      <color rgb="FFFFCCFF"/>
      <color rgb="FF26E2BE"/>
      <color rgb="FFFF99CC"/>
      <color rgb="FFFF3399"/>
      <color rgb="FFFF99FF"/>
      <color rgb="FF0796A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97"/>
  <sheetViews>
    <sheetView tabSelected="1" showWhiteSpace="0" view="pageLayout" topLeftCell="A7" zoomScale="80" zoomScalePageLayoutView="80" workbookViewId="0">
      <selection activeCell="E20" sqref="E20"/>
    </sheetView>
  </sheetViews>
  <sheetFormatPr defaultColWidth="9.140625" defaultRowHeight="15" x14ac:dyDescent="0.25"/>
  <cols>
    <col min="1" max="1" width="12.42578125" style="2" customWidth="1"/>
    <col min="2" max="2" width="37.85546875" style="2" customWidth="1"/>
    <col min="3" max="3" width="4.5703125" style="2" customWidth="1"/>
    <col min="4" max="4" width="4.85546875" style="2" customWidth="1"/>
    <col min="5" max="5" width="4.7109375" style="2" customWidth="1"/>
    <col min="6" max="6" width="4.85546875" style="2" customWidth="1"/>
    <col min="7" max="7" width="3.85546875" style="2" customWidth="1"/>
    <col min="8" max="8" width="6" style="2" customWidth="1"/>
    <col min="9" max="9" width="5.42578125" style="2" customWidth="1"/>
    <col min="10" max="10" width="5.7109375" style="2" customWidth="1"/>
    <col min="11" max="11" width="5.85546875" style="2" customWidth="1"/>
    <col min="12" max="12" width="5.42578125" style="2" customWidth="1"/>
    <col min="13" max="13" width="4.28515625" style="2" customWidth="1"/>
    <col min="14" max="15" width="4.42578125" style="2" customWidth="1"/>
    <col min="16" max="16" width="4.85546875" style="2" customWidth="1"/>
    <col min="17" max="17" width="6.5703125" style="2" customWidth="1"/>
    <col min="18" max="18" width="6.140625" style="2" customWidth="1"/>
    <col min="19" max="19" width="4.85546875" style="2" customWidth="1"/>
    <col min="20" max="20" width="5" style="2" customWidth="1"/>
    <col min="21" max="21" width="5.42578125" style="2" customWidth="1"/>
    <col min="22" max="22" width="4.5703125" style="2" customWidth="1"/>
    <col min="23" max="23" width="5.28515625" style="2" customWidth="1"/>
    <col min="24" max="24" width="5.7109375" style="2" customWidth="1"/>
    <col min="25" max="25" width="5.28515625" style="2" customWidth="1"/>
    <col min="26" max="26" width="5.5703125" style="2" customWidth="1"/>
    <col min="27" max="27" width="6.140625" style="2" customWidth="1"/>
    <col min="28" max="28" width="5.5703125" style="2" customWidth="1"/>
    <col min="29" max="29" width="5.85546875" style="2" customWidth="1"/>
    <col min="30" max="16384" width="9.140625" style="2"/>
  </cols>
  <sheetData>
    <row r="1" spans="1:36" ht="19.5" thickBot="1" x14ac:dyDescent="0.35">
      <c r="A1" s="250" t="s">
        <v>301</v>
      </c>
      <c r="B1" s="250"/>
      <c r="C1" s="250"/>
      <c r="D1" s="250"/>
      <c r="E1" s="250"/>
      <c r="F1" s="250"/>
      <c r="G1" s="250"/>
      <c r="P1" s="157"/>
      <c r="Q1" s="157"/>
      <c r="R1" s="157"/>
      <c r="S1" s="157"/>
      <c r="T1" s="157"/>
      <c r="U1" s="157"/>
      <c r="V1" s="157"/>
      <c r="W1" s="157"/>
      <c r="X1" s="157"/>
      <c r="Y1" s="157"/>
      <c r="Z1" s="157"/>
      <c r="AA1" s="157"/>
      <c r="AB1" s="157"/>
      <c r="AC1" s="157"/>
    </row>
    <row r="2" spans="1:36" ht="27.75" customHeight="1" x14ac:dyDescent="0.25">
      <c r="A2" s="271" t="s">
        <v>189</v>
      </c>
      <c r="B2" s="274" t="s">
        <v>164</v>
      </c>
      <c r="C2" s="216" t="s">
        <v>12</v>
      </c>
      <c r="D2" s="217"/>
      <c r="E2" s="217"/>
      <c r="F2" s="217"/>
      <c r="G2" s="218"/>
      <c r="H2" s="222" t="s">
        <v>159</v>
      </c>
      <c r="I2" s="223"/>
      <c r="J2" s="223"/>
      <c r="K2" s="223"/>
      <c r="L2" s="223"/>
      <c r="M2" s="223"/>
      <c r="N2" s="223"/>
      <c r="O2" s="224"/>
      <c r="P2" s="220" t="s">
        <v>13</v>
      </c>
      <c r="Q2" s="220"/>
      <c r="R2" s="220"/>
      <c r="S2" s="220"/>
      <c r="T2" s="220"/>
      <c r="U2" s="220"/>
      <c r="V2" s="220"/>
      <c r="W2" s="220"/>
      <c r="X2" s="220"/>
      <c r="Y2" s="220"/>
      <c r="Z2" s="220"/>
      <c r="AA2" s="257"/>
      <c r="AB2" s="234" t="s">
        <v>172</v>
      </c>
      <c r="AC2" s="251" t="s">
        <v>173</v>
      </c>
    </row>
    <row r="3" spans="1:36" ht="23.25" customHeight="1" x14ac:dyDescent="0.25">
      <c r="A3" s="272"/>
      <c r="B3" s="275"/>
      <c r="C3" s="219"/>
      <c r="D3" s="220"/>
      <c r="E3" s="220"/>
      <c r="F3" s="220"/>
      <c r="G3" s="221"/>
      <c r="H3" s="225" t="s">
        <v>160</v>
      </c>
      <c r="I3" s="253" t="s">
        <v>170</v>
      </c>
      <c r="J3" s="253"/>
      <c r="K3" s="253"/>
      <c r="L3" s="253"/>
      <c r="M3" s="253"/>
      <c r="N3" s="253"/>
      <c r="O3" s="254"/>
      <c r="P3" s="255" t="s">
        <v>171</v>
      </c>
      <c r="Q3" s="255"/>
      <c r="R3" s="255"/>
      <c r="S3" s="255"/>
      <c r="T3" s="255"/>
      <c r="U3" s="255"/>
      <c r="V3" s="255"/>
      <c r="W3" s="255"/>
      <c r="X3" s="255"/>
      <c r="Y3" s="255"/>
      <c r="Z3" s="255"/>
      <c r="AA3" s="256"/>
      <c r="AB3" s="234"/>
      <c r="AC3" s="251"/>
    </row>
    <row r="4" spans="1:36" ht="25.9" customHeight="1" x14ac:dyDescent="0.25">
      <c r="A4" s="272"/>
      <c r="B4" s="275"/>
      <c r="C4" s="225" t="s">
        <v>44</v>
      </c>
      <c r="D4" s="228" t="s">
        <v>45</v>
      </c>
      <c r="E4" s="228" t="s">
        <v>46</v>
      </c>
      <c r="F4" s="228" t="s">
        <v>47</v>
      </c>
      <c r="G4" s="228" t="s">
        <v>263</v>
      </c>
      <c r="H4" s="225"/>
      <c r="I4" s="225" t="s">
        <v>161</v>
      </c>
      <c r="J4" s="226" t="s">
        <v>167</v>
      </c>
      <c r="K4" s="227"/>
      <c r="L4" s="228" t="s">
        <v>168</v>
      </c>
      <c r="M4" s="228" t="s">
        <v>263</v>
      </c>
      <c r="N4" s="228" t="s">
        <v>158</v>
      </c>
      <c r="O4" s="231" t="s">
        <v>169</v>
      </c>
      <c r="P4" s="227" t="s">
        <v>14</v>
      </c>
      <c r="Q4" s="265"/>
      <c r="R4" s="266"/>
      <c r="S4" s="258" t="s">
        <v>15</v>
      </c>
      <c r="T4" s="258"/>
      <c r="U4" s="259"/>
      <c r="V4" s="258" t="s">
        <v>205</v>
      </c>
      <c r="W4" s="258"/>
      <c r="X4" s="259"/>
      <c r="Y4" s="260" t="s">
        <v>216</v>
      </c>
      <c r="Z4" s="260"/>
      <c r="AA4" s="261"/>
      <c r="AB4" s="234"/>
      <c r="AC4" s="251"/>
    </row>
    <row r="5" spans="1:36" ht="25.15" customHeight="1" x14ac:dyDescent="0.25">
      <c r="A5" s="272"/>
      <c r="B5" s="275"/>
      <c r="C5" s="225"/>
      <c r="D5" s="229"/>
      <c r="E5" s="229"/>
      <c r="F5" s="229"/>
      <c r="G5" s="229"/>
      <c r="H5" s="225"/>
      <c r="I5" s="225"/>
      <c r="J5" s="247" t="s">
        <v>165</v>
      </c>
      <c r="K5" s="262" t="s">
        <v>166</v>
      </c>
      <c r="L5" s="229"/>
      <c r="M5" s="229"/>
      <c r="N5" s="229"/>
      <c r="O5" s="232"/>
      <c r="P5" s="244" t="s">
        <v>174</v>
      </c>
      <c r="Q5" s="247" t="s">
        <v>175</v>
      </c>
      <c r="R5" s="231" t="s">
        <v>176</v>
      </c>
      <c r="S5" s="244" t="s">
        <v>21</v>
      </c>
      <c r="T5" s="247" t="s">
        <v>177</v>
      </c>
      <c r="U5" s="231" t="s">
        <v>178</v>
      </c>
      <c r="V5" s="244" t="s">
        <v>206</v>
      </c>
      <c r="W5" s="247" t="s">
        <v>207</v>
      </c>
      <c r="X5" s="231" t="s">
        <v>208</v>
      </c>
      <c r="Y5" s="244" t="s">
        <v>217</v>
      </c>
      <c r="Z5" s="247" t="s">
        <v>218</v>
      </c>
      <c r="AA5" s="231" t="s">
        <v>219</v>
      </c>
      <c r="AB5" s="234"/>
      <c r="AC5" s="251"/>
    </row>
    <row r="6" spans="1:36" ht="26.25" customHeight="1" x14ac:dyDescent="0.25">
      <c r="A6" s="272"/>
      <c r="B6" s="275"/>
      <c r="C6" s="225"/>
      <c r="D6" s="229"/>
      <c r="E6" s="229"/>
      <c r="F6" s="229"/>
      <c r="G6" s="229"/>
      <c r="H6" s="225"/>
      <c r="I6" s="225"/>
      <c r="J6" s="248"/>
      <c r="K6" s="263"/>
      <c r="L6" s="229"/>
      <c r="M6" s="229"/>
      <c r="N6" s="229"/>
      <c r="O6" s="232"/>
      <c r="P6" s="245"/>
      <c r="Q6" s="248"/>
      <c r="R6" s="232"/>
      <c r="S6" s="245"/>
      <c r="T6" s="248"/>
      <c r="U6" s="232"/>
      <c r="V6" s="245"/>
      <c r="W6" s="248"/>
      <c r="X6" s="232"/>
      <c r="Y6" s="245"/>
      <c r="Z6" s="248"/>
      <c r="AA6" s="232"/>
      <c r="AB6" s="234"/>
      <c r="AC6" s="251"/>
    </row>
    <row r="7" spans="1:36" ht="42.75" customHeight="1" x14ac:dyDescent="0.25">
      <c r="A7" s="273"/>
      <c r="B7" s="276"/>
      <c r="C7" s="225"/>
      <c r="D7" s="230"/>
      <c r="E7" s="230"/>
      <c r="F7" s="230"/>
      <c r="G7" s="230"/>
      <c r="H7" s="225"/>
      <c r="I7" s="225"/>
      <c r="J7" s="249"/>
      <c r="K7" s="264"/>
      <c r="L7" s="230"/>
      <c r="M7" s="230"/>
      <c r="N7" s="230"/>
      <c r="O7" s="233"/>
      <c r="P7" s="246"/>
      <c r="Q7" s="249"/>
      <c r="R7" s="233"/>
      <c r="S7" s="246"/>
      <c r="T7" s="249"/>
      <c r="U7" s="233"/>
      <c r="V7" s="246"/>
      <c r="W7" s="249"/>
      <c r="X7" s="233"/>
      <c r="Y7" s="246"/>
      <c r="Z7" s="249"/>
      <c r="AA7" s="233"/>
      <c r="AB7" s="235"/>
      <c r="AC7" s="252"/>
    </row>
    <row r="8" spans="1:36" x14ac:dyDescent="0.25">
      <c r="A8" s="101">
        <v>1</v>
      </c>
      <c r="B8" s="25">
        <v>2</v>
      </c>
      <c r="C8" s="23" t="s">
        <v>122</v>
      </c>
      <c r="D8" s="24">
        <v>4</v>
      </c>
      <c r="E8" s="24">
        <v>5</v>
      </c>
      <c r="F8" s="25">
        <v>6</v>
      </c>
      <c r="G8" s="25">
        <v>7</v>
      </c>
      <c r="H8" s="25">
        <v>8</v>
      </c>
      <c r="I8" s="25">
        <v>9</v>
      </c>
      <c r="J8" s="25">
        <v>10</v>
      </c>
      <c r="K8" s="25">
        <v>11</v>
      </c>
      <c r="L8" s="25">
        <v>12</v>
      </c>
      <c r="M8" s="25">
        <v>13</v>
      </c>
      <c r="N8" s="25">
        <v>14</v>
      </c>
      <c r="O8" s="159">
        <v>15</v>
      </c>
      <c r="P8" s="158">
        <v>16</v>
      </c>
      <c r="Q8" s="25">
        <v>17</v>
      </c>
      <c r="R8" s="163">
        <v>18</v>
      </c>
      <c r="S8" s="158">
        <v>19</v>
      </c>
      <c r="T8" s="25">
        <v>20</v>
      </c>
      <c r="U8" s="163">
        <v>21</v>
      </c>
      <c r="V8" s="158">
        <v>22</v>
      </c>
      <c r="W8" s="25">
        <v>23</v>
      </c>
      <c r="X8" s="163">
        <v>24</v>
      </c>
      <c r="Y8" s="158">
        <v>25</v>
      </c>
      <c r="Z8" s="25">
        <v>26</v>
      </c>
      <c r="AA8" s="159">
        <v>27</v>
      </c>
      <c r="AB8" s="158">
        <v>28</v>
      </c>
      <c r="AC8" s="25">
        <v>29</v>
      </c>
      <c r="AD8" s="4"/>
      <c r="AE8" s="4"/>
      <c r="AF8" s="4"/>
      <c r="AG8" s="4"/>
      <c r="AH8" s="4"/>
      <c r="AI8" s="4"/>
      <c r="AJ8" s="4"/>
    </row>
    <row r="9" spans="1:36" ht="22.5" customHeight="1" x14ac:dyDescent="0.25">
      <c r="A9" s="83" t="s">
        <v>162</v>
      </c>
      <c r="B9" s="78" t="s">
        <v>163</v>
      </c>
      <c r="C9" s="26" t="s">
        <v>276</v>
      </c>
      <c r="D9" s="98">
        <v>3</v>
      </c>
      <c r="E9" s="98">
        <v>8</v>
      </c>
      <c r="F9" s="27">
        <v>6</v>
      </c>
      <c r="G9" s="27">
        <v>0</v>
      </c>
      <c r="H9" s="27">
        <f t="shared" ref="H9:AC9" si="0">SUM(H10:H24)</f>
        <v>1476</v>
      </c>
      <c r="I9" s="27">
        <f t="shared" si="0"/>
        <v>326</v>
      </c>
      <c r="J9" s="27">
        <f t="shared" si="0"/>
        <v>1118</v>
      </c>
      <c r="K9" s="27">
        <f t="shared" si="0"/>
        <v>326</v>
      </c>
      <c r="L9" s="27">
        <f t="shared" si="0"/>
        <v>0</v>
      </c>
      <c r="M9" s="27">
        <f t="shared" si="0"/>
        <v>0</v>
      </c>
      <c r="N9" s="27">
        <f t="shared" si="0"/>
        <v>0</v>
      </c>
      <c r="O9" s="27">
        <f t="shared" si="0"/>
        <v>62</v>
      </c>
      <c r="P9" s="27">
        <f t="shared" si="0"/>
        <v>580</v>
      </c>
      <c r="Q9" s="27">
        <f t="shared" si="0"/>
        <v>824</v>
      </c>
      <c r="R9" s="27">
        <f t="shared" si="0"/>
        <v>1404</v>
      </c>
      <c r="S9" s="27">
        <f t="shared" si="0"/>
        <v>72</v>
      </c>
      <c r="T9" s="27">
        <f t="shared" si="0"/>
        <v>0</v>
      </c>
      <c r="U9" s="27">
        <f t="shared" si="0"/>
        <v>72</v>
      </c>
      <c r="V9" s="27">
        <f t="shared" si="0"/>
        <v>0</v>
      </c>
      <c r="W9" s="27">
        <f t="shared" si="0"/>
        <v>0</v>
      </c>
      <c r="X9" s="27">
        <f t="shared" si="0"/>
        <v>0</v>
      </c>
      <c r="Y9" s="27">
        <f t="shared" si="0"/>
        <v>0</v>
      </c>
      <c r="Z9" s="27">
        <f t="shared" si="0"/>
        <v>0</v>
      </c>
      <c r="AA9" s="27">
        <f t="shared" si="0"/>
        <v>0</v>
      </c>
      <c r="AB9" s="27">
        <f t="shared" si="0"/>
        <v>0</v>
      </c>
      <c r="AC9" s="27">
        <f t="shared" si="0"/>
        <v>0</v>
      </c>
      <c r="AD9" s="4"/>
      <c r="AE9" s="4"/>
      <c r="AF9" s="4"/>
      <c r="AG9" s="4"/>
      <c r="AH9" s="4"/>
      <c r="AI9" s="4"/>
      <c r="AJ9" s="4"/>
    </row>
    <row r="10" spans="1:36" ht="15.75" x14ac:dyDescent="0.25">
      <c r="A10" s="148" t="s">
        <v>123</v>
      </c>
      <c r="B10" s="149" t="s">
        <v>124</v>
      </c>
      <c r="C10" s="114" t="s">
        <v>149</v>
      </c>
      <c r="D10" s="102"/>
      <c r="E10" s="102"/>
      <c r="F10" s="277" t="s">
        <v>280</v>
      </c>
      <c r="G10" s="208"/>
      <c r="H10" s="103">
        <f>R10+U10+X10+AA10</f>
        <v>72</v>
      </c>
      <c r="I10" s="116">
        <v>18</v>
      </c>
      <c r="J10" s="116">
        <v>54</v>
      </c>
      <c r="K10" s="96">
        <v>18</v>
      </c>
      <c r="L10" s="96"/>
      <c r="M10" s="96"/>
      <c r="N10" s="96"/>
      <c r="O10" s="105">
        <v>6</v>
      </c>
      <c r="P10" s="107">
        <v>34</v>
      </c>
      <c r="Q10" s="104">
        <v>38</v>
      </c>
      <c r="R10" s="164">
        <f>Q10+P10</f>
        <v>72</v>
      </c>
      <c r="S10" s="104"/>
      <c r="T10" s="102"/>
      <c r="U10" s="166">
        <f>+T10+S10</f>
        <v>0</v>
      </c>
      <c r="V10" s="165"/>
      <c r="W10" s="132"/>
      <c r="X10" s="166">
        <f>+W10+V10</f>
        <v>0</v>
      </c>
      <c r="Y10" s="165"/>
      <c r="Z10" s="132"/>
      <c r="AA10" s="166">
        <f>+Z10+Y10</f>
        <v>0</v>
      </c>
      <c r="AB10" s="167"/>
      <c r="AC10" s="105"/>
      <c r="AD10" s="4"/>
      <c r="AE10" s="4"/>
      <c r="AF10" s="4"/>
      <c r="AG10" s="4"/>
      <c r="AH10" s="4"/>
      <c r="AI10" s="4"/>
      <c r="AJ10" s="4"/>
    </row>
    <row r="11" spans="1:36" ht="15" customHeight="1" x14ac:dyDescent="0.25">
      <c r="A11" s="148" t="s">
        <v>125</v>
      </c>
      <c r="B11" s="149" t="s">
        <v>126</v>
      </c>
      <c r="C11" s="3">
        <v>1</v>
      </c>
      <c r="D11" s="3"/>
      <c r="E11" s="3"/>
      <c r="F11" s="278"/>
      <c r="G11" s="3"/>
      <c r="H11" s="103">
        <f t="shared" ref="H11:H24" si="1">R11+U11+X11+AA11</f>
        <v>108</v>
      </c>
      <c r="I11" s="117">
        <v>18</v>
      </c>
      <c r="J11" s="117">
        <v>90</v>
      </c>
      <c r="K11" s="80">
        <v>18</v>
      </c>
      <c r="L11" s="80"/>
      <c r="M11" s="80"/>
      <c r="N11" s="80"/>
      <c r="O11" s="160">
        <v>6</v>
      </c>
      <c r="P11" s="106">
        <v>48</v>
      </c>
      <c r="Q11" s="106">
        <v>60</v>
      </c>
      <c r="R11" s="164">
        <f t="shared" ref="R11:R24" si="2">Q11+P11</f>
        <v>108</v>
      </c>
      <c r="S11" s="106"/>
      <c r="T11" s="3"/>
      <c r="U11" s="166">
        <f t="shared" ref="U11:U24" si="3">+T11+S11</f>
        <v>0</v>
      </c>
      <c r="V11" s="165"/>
      <c r="W11" s="132"/>
      <c r="X11" s="166">
        <f t="shared" ref="X11:X24" si="4">+W11+V11</f>
        <v>0</v>
      </c>
      <c r="Y11" s="165"/>
      <c r="Z11" s="132"/>
      <c r="AA11" s="166">
        <f t="shared" ref="AA11:AA24" si="5">+Z11+Y11</f>
        <v>0</v>
      </c>
      <c r="AB11" s="168"/>
      <c r="AC11" s="84"/>
      <c r="AD11" s="4"/>
      <c r="AE11" s="4"/>
      <c r="AF11" s="4"/>
      <c r="AG11" s="4"/>
      <c r="AH11" s="4"/>
      <c r="AI11" s="4"/>
      <c r="AJ11" s="4"/>
    </row>
    <row r="12" spans="1:36" ht="15" customHeight="1" x14ac:dyDescent="0.25">
      <c r="A12" s="148" t="s">
        <v>127</v>
      </c>
      <c r="B12" s="149" t="s">
        <v>128</v>
      </c>
      <c r="C12" s="3">
        <v>1</v>
      </c>
      <c r="D12" s="3"/>
      <c r="E12" s="3">
        <v>2</v>
      </c>
      <c r="F12" s="3"/>
      <c r="G12" s="3"/>
      <c r="H12" s="103">
        <f t="shared" si="1"/>
        <v>136</v>
      </c>
      <c r="I12" s="117">
        <v>12</v>
      </c>
      <c r="J12" s="117">
        <v>124</v>
      </c>
      <c r="K12" s="80">
        <v>12</v>
      </c>
      <c r="L12" s="80"/>
      <c r="M12" s="80"/>
      <c r="N12" s="80"/>
      <c r="O12" s="161">
        <v>2</v>
      </c>
      <c r="P12" s="107">
        <v>48</v>
      </c>
      <c r="Q12" s="107">
        <v>88</v>
      </c>
      <c r="R12" s="164">
        <f t="shared" si="2"/>
        <v>136</v>
      </c>
      <c r="S12" s="106"/>
      <c r="T12" s="3"/>
      <c r="U12" s="166">
        <f t="shared" si="3"/>
        <v>0</v>
      </c>
      <c r="V12" s="165"/>
      <c r="W12" s="132"/>
      <c r="X12" s="166">
        <f t="shared" si="4"/>
        <v>0</v>
      </c>
      <c r="Y12" s="165"/>
      <c r="Z12" s="132"/>
      <c r="AA12" s="166">
        <f t="shared" si="5"/>
        <v>0</v>
      </c>
      <c r="AB12" s="168"/>
      <c r="AC12" s="84"/>
      <c r="AD12" s="4"/>
      <c r="AE12" s="4"/>
      <c r="AF12" s="4"/>
      <c r="AG12" s="4"/>
      <c r="AH12" s="4"/>
      <c r="AI12" s="4"/>
      <c r="AJ12" s="4"/>
    </row>
    <row r="13" spans="1:36" ht="15" customHeight="1" x14ac:dyDescent="0.25">
      <c r="A13" s="148" t="s">
        <v>129</v>
      </c>
      <c r="B13" s="150" t="s">
        <v>121</v>
      </c>
      <c r="C13" s="3">
        <v>1</v>
      </c>
      <c r="D13" s="3"/>
      <c r="E13" s="3">
        <v>2</v>
      </c>
      <c r="F13" s="3"/>
      <c r="G13" s="3"/>
      <c r="H13" s="103">
        <f t="shared" si="1"/>
        <v>72</v>
      </c>
      <c r="I13" s="118">
        <v>18</v>
      </c>
      <c r="J13" s="118">
        <v>54</v>
      </c>
      <c r="K13" s="81">
        <v>18</v>
      </c>
      <c r="L13" s="81"/>
      <c r="M13" s="81"/>
      <c r="N13" s="81"/>
      <c r="O13" s="161">
        <v>2</v>
      </c>
      <c r="P13" s="107">
        <v>32</v>
      </c>
      <c r="Q13" s="107">
        <v>40</v>
      </c>
      <c r="R13" s="164">
        <f t="shared" si="2"/>
        <v>72</v>
      </c>
      <c r="S13" s="106"/>
      <c r="T13" s="3"/>
      <c r="U13" s="166">
        <f t="shared" si="3"/>
        <v>0</v>
      </c>
      <c r="V13" s="165"/>
      <c r="W13" s="132"/>
      <c r="X13" s="166">
        <f t="shared" si="4"/>
        <v>0</v>
      </c>
      <c r="Y13" s="165"/>
      <c r="Z13" s="132"/>
      <c r="AA13" s="166">
        <f t="shared" si="5"/>
        <v>0</v>
      </c>
      <c r="AB13" s="168"/>
      <c r="AC13" s="84"/>
      <c r="AD13" s="4"/>
      <c r="AE13" s="4"/>
      <c r="AF13" s="4"/>
      <c r="AG13" s="4"/>
      <c r="AH13" s="4"/>
      <c r="AI13" s="4"/>
      <c r="AJ13" s="4"/>
    </row>
    <row r="14" spans="1:36" ht="14.25" customHeight="1" x14ac:dyDescent="0.25">
      <c r="A14" s="148" t="s">
        <v>130</v>
      </c>
      <c r="B14" s="151" t="s">
        <v>131</v>
      </c>
      <c r="C14" s="31">
        <v>1</v>
      </c>
      <c r="D14" s="31"/>
      <c r="E14" s="31">
        <v>2</v>
      </c>
      <c r="F14" s="30"/>
      <c r="G14" s="30"/>
      <c r="H14" s="103">
        <f t="shared" si="1"/>
        <v>72</v>
      </c>
      <c r="I14" s="117">
        <v>10</v>
      </c>
      <c r="J14" s="117">
        <v>62</v>
      </c>
      <c r="K14" s="80">
        <v>10</v>
      </c>
      <c r="L14" s="80"/>
      <c r="M14" s="80"/>
      <c r="N14" s="80"/>
      <c r="O14" s="161">
        <v>2</v>
      </c>
      <c r="P14" s="107">
        <v>32</v>
      </c>
      <c r="Q14" s="107">
        <v>40</v>
      </c>
      <c r="R14" s="164">
        <f t="shared" si="2"/>
        <v>72</v>
      </c>
      <c r="S14" s="107"/>
      <c r="T14" s="30"/>
      <c r="U14" s="166">
        <f t="shared" si="3"/>
        <v>0</v>
      </c>
      <c r="V14" s="165"/>
      <c r="W14" s="132"/>
      <c r="X14" s="166">
        <f t="shared" si="4"/>
        <v>0</v>
      </c>
      <c r="Y14" s="165"/>
      <c r="Z14" s="132"/>
      <c r="AA14" s="166">
        <f t="shared" si="5"/>
        <v>0</v>
      </c>
      <c r="AB14" s="168"/>
      <c r="AC14" s="84"/>
      <c r="AD14" s="4"/>
      <c r="AE14" s="4"/>
      <c r="AF14" s="4"/>
      <c r="AG14" s="4"/>
      <c r="AH14" s="4"/>
      <c r="AI14" s="4"/>
      <c r="AJ14" s="4"/>
    </row>
    <row r="15" spans="1:36" s="7" customFormat="1" ht="15.75" x14ac:dyDescent="0.25">
      <c r="A15" s="148" t="s">
        <v>132</v>
      </c>
      <c r="B15" s="152" t="s">
        <v>133</v>
      </c>
      <c r="C15" s="32">
        <v>1</v>
      </c>
      <c r="D15" s="32"/>
      <c r="E15" s="32">
        <v>2</v>
      </c>
      <c r="F15" s="32"/>
      <c r="G15" s="32"/>
      <c r="H15" s="103">
        <f t="shared" si="1"/>
        <v>72</v>
      </c>
      <c r="I15" s="117">
        <v>18</v>
      </c>
      <c r="J15" s="117">
        <v>54</v>
      </c>
      <c r="K15" s="80">
        <v>18</v>
      </c>
      <c r="L15" s="80"/>
      <c r="M15" s="80"/>
      <c r="N15" s="80"/>
      <c r="O15" s="91">
        <v>2</v>
      </c>
      <c r="P15" s="108">
        <v>32</v>
      </c>
      <c r="Q15" s="108">
        <v>40</v>
      </c>
      <c r="R15" s="164">
        <f t="shared" si="2"/>
        <v>72</v>
      </c>
      <c r="S15" s="162"/>
      <c r="T15" s="32"/>
      <c r="U15" s="166">
        <f t="shared" si="3"/>
        <v>0</v>
      </c>
      <c r="V15" s="165"/>
      <c r="W15" s="132"/>
      <c r="X15" s="166">
        <f t="shared" si="4"/>
        <v>0</v>
      </c>
      <c r="Y15" s="165"/>
      <c r="Z15" s="132"/>
      <c r="AA15" s="166">
        <f t="shared" si="5"/>
        <v>0</v>
      </c>
      <c r="AB15" s="169"/>
      <c r="AC15" s="85"/>
      <c r="AD15" s="5"/>
      <c r="AE15" s="5"/>
      <c r="AF15" s="5"/>
      <c r="AG15" s="5"/>
      <c r="AH15" s="5"/>
      <c r="AI15" s="5"/>
      <c r="AJ15" s="5"/>
    </row>
    <row r="16" spans="1:36" ht="15" customHeight="1" x14ac:dyDescent="0.25">
      <c r="A16" s="148" t="s">
        <v>134</v>
      </c>
      <c r="B16" s="153" t="s">
        <v>135</v>
      </c>
      <c r="C16" s="3"/>
      <c r="D16" s="3"/>
      <c r="E16" s="198"/>
      <c r="F16" s="197" t="s">
        <v>190</v>
      </c>
      <c r="G16" s="197"/>
      <c r="H16" s="103">
        <f t="shared" si="1"/>
        <v>304</v>
      </c>
      <c r="I16" s="118">
        <v>20</v>
      </c>
      <c r="J16" s="118">
        <v>284</v>
      </c>
      <c r="K16" s="81">
        <v>20</v>
      </c>
      <c r="L16" s="81"/>
      <c r="M16" s="81"/>
      <c r="N16" s="81"/>
      <c r="O16" s="161">
        <v>18</v>
      </c>
      <c r="P16" s="107">
        <v>94</v>
      </c>
      <c r="Q16" s="107">
        <v>138</v>
      </c>
      <c r="R16" s="164">
        <f t="shared" si="2"/>
        <v>232</v>
      </c>
      <c r="S16" s="106">
        <v>72</v>
      </c>
      <c r="T16" s="3"/>
      <c r="U16" s="166">
        <f t="shared" si="3"/>
        <v>72</v>
      </c>
      <c r="V16" s="165"/>
      <c r="W16" s="132"/>
      <c r="X16" s="166">
        <f t="shared" si="4"/>
        <v>0</v>
      </c>
      <c r="Y16" s="165"/>
      <c r="Z16" s="132"/>
      <c r="AA16" s="166">
        <f t="shared" si="5"/>
        <v>0</v>
      </c>
      <c r="AB16" s="168"/>
      <c r="AC16" s="86"/>
      <c r="AD16" s="1"/>
      <c r="AE16" s="1"/>
      <c r="AF16" s="1"/>
      <c r="AG16" s="1"/>
      <c r="AH16" s="1"/>
      <c r="AI16" s="1"/>
      <c r="AJ16" s="1"/>
    </row>
    <row r="17" spans="1:34" ht="16.5" customHeight="1" x14ac:dyDescent="0.25">
      <c r="A17" s="148" t="s">
        <v>136</v>
      </c>
      <c r="B17" s="149" t="s">
        <v>137</v>
      </c>
      <c r="C17" s="109">
        <v>1</v>
      </c>
      <c r="D17" s="109"/>
      <c r="E17" s="109"/>
      <c r="F17" s="33">
        <v>2</v>
      </c>
      <c r="G17" s="33"/>
      <c r="H17" s="103">
        <f t="shared" si="1"/>
        <v>144</v>
      </c>
      <c r="I17" s="118">
        <v>104</v>
      </c>
      <c r="J17" s="118">
        <v>40</v>
      </c>
      <c r="K17" s="81">
        <v>104</v>
      </c>
      <c r="L17" s="81"/>
      <c r="M17" s="81"/>
      <c r="N17" s="81"/>
      <c r="O17" s="90">
        <v>6</v>
      </c>
      <c r="P17" s="107">
        <v>48</v>
      </c>
      <c r="Q17" s="107">
        <v>96</v>
      </c>
      <c r="R17" s="164">
        <f t="shared" si="2"/>
        <v>144</v>
      </c>
      <c r="S17" s="107"/>
      <c r="T17" s="30"/>
      <c r="U17" s="166">
        <f t="shared" si="3"/>
        <v>0</v>
      </c>
      <c r="V17" s="165"/>
      <c r="W17" s="132"/>
      <c r="X17" s="166">
        <f t="shared" si="4"/>
        <v>0</v>
      </c>
      <c r="Y17" s="165"/>
      <c r="Z17" s="132"/>
      <c r="AA17" s="166">
        <f t="shared" si="5"/>
        <v>0</v>
      </c>
      <c r="AB17" s="170"/>
      <c r="AC17" s="87"/>
      <c r="AD17" s="70"/>
      <c r="AE17" s="7"/>
      <c r="AF17" s="7"/>
      <c r="AG17" s="7"/>
      <c r="AH17" s="7"/>
    </row>
    <row r="18" spans="1:34" ht="16.5" customHeight="1" x14ac:dyDescent="0.25">
      <c r="A18" s="148" t="s">
        <v>138</v>
      </c>
      <c r="B18" s="36" t="s">
        <v>0</v>
      </c>
      <c r="C18" s="109"/>
      <c r="D18" s="109">
        <v>1</v>
      </c>
      <c r="E18" s="109">
        <v>2</v>
      </c>
      <c r="F18" s="33"/>
      <c r="G18" s="33"/>
      <c r="H18" s="103">
        <f t="shared" si="1"/>
        <v>72</v>
      </c>
      <c r="I18" s="117">
        <v>14</v>
      </c>
      <c r="J18" s="117">
        <v>58</v>
      </c>
      <c r="K18" s="80">
        <v>14</v>
      </c>
      <c r="L18" s="80"/>
      <c r="M18" s="80"/>
      <c r="N18" s="80"/>
      <c r="O18" s="90">
        <v>2</v>
      </c>
      <c r="P18" s="107">
        <v>32</v>
      </c>
      <c r="Q18" s="107">
        <v>40</v>
      </c>
      <c r="R18" s="164">
        <f t="shared" si="2"/>
        <v>72</v>
      </c>
      <c r="S18" s="107"/>
      <c r="T18" s="30"/>
      <c r="U18" s="166">
        <f t="shared" si="3"/>
        <v>0</v>
      </c>
      <c r="V18" s="165"/>
      <c r="W18" s="132"/>
      <c r="X18" s="166">
        <f t="shared" si="4"/>
        <v>0</v>
      </c>
      <c r="Y18" s="165"/>
      <c r="Z18" s="132"/>
      <c r="AA18" s="166">
        <f t="shared" si="5"/>
        <v>0</v>
      </c>
      <c r="AB18" s="170"/>
      <c r="AC18" s="87"/>
      <c r="AD18" s="70"/>
      <c r="AE18" s="7"/>
      <c r="AF18" s="7"/>
      <c r="AG18" s="7"/>
      <c r="AH18" s="7"/>
    </row>
    <row r="19" spans="1:34" ht="18" customHeight="1" x14ac:dyDescent="0.25">
      <c r="A19" s="148" t="s">
        <v>139</v>
      </c>
      <c r="B19" s="76" t="s">
        <v>156</v>
      </c>
      <c r="C19" s="109">
        <v>1</v>
      </c>
      <c r="D19" s="109"/>
      <c r="E19" s="109">
        <v>2</v>
      </c>
      <c r="F19" s="33"/>
      <c r="G19" s="33"/>
      <c r="H19" s="103">
        <f t="shared" si="1"/>
        <v>68</v>
      </c>
      <c r="I19" s="117">
        <v>16</v>
      </c>
      <c r="J19" s="117">
        <v>52</v>
      </c>
      <c r="K19" s="80">
        <v>16</v>
      </c>
      <c r="L19" s="80"/>
      <c r="M19" s="80"/>
      <c r="N19" s="80"/>
      <c r="O19" s="90">
        <v>2</v>
      </c>
      <c r="P19" s="107">
        <v>32</v>
      </c>
      <c r="Q19" s="107">
        <v>36</v>
      </c>
      <c r="R19" s="164">
        <f t="shared" si="2"/>
        <v>68</v>
      </c>
      <c r="S19" s="107"/>
      <c r="T19" s="30"/>
      <c r="U19" s="166">
        <f t="shared" si="3"/>
        <v>0</v>
      </c>
      <c r="V19" s="165"/>
      <c r="W19" s="132"/>
      <c r="X19" s="166">
        <f t="shared" si="4"/>
        <v>0</v>
      </c>
      <c r="Y19" s="165"/>
      <c r="Z19" s="132"/>
      <c r="AA19" s="166">
        <f t="shared" si="5"/>
        <v>0</v>
      </c>
      <c r="AB19" s="170"/>
      <c r="AC19" s="87"/>
      <c r="AD19" s="70"/>
      <c r="AE19" s="7"/>
      <c r="AF19" s="7"/>
      <c r="AG19" s="7"/>
      <c r="AH19" s="7"/>
    </row>
    <row r="20" spans="1:34" ht="12.75" customHeight="1" x14ac:dyDescent="0.25">
      <c r="A20" s="148" t="s">
        <v>140</v>
      </c>
      <c r="B20" s="149" t="s">
        <v>141</v>
      </c>
      <c r="C20" s="109"/>
      <c r="D20" s="109"/>
      <c r="E20" s="109">
        <v>1</v>
      </c>
      <c r="F20" s="33">
        <v>2</v>
      </c>
      <c r="G20" s="33"/>
      <c r="H20" s="103">
        <f t="shared" si="1"/>
        <v>144</v>
      </c>
      <c r="I20" s="117">
        <v>40</v>
      </c>
      <c r="J20" s="117">
        <v>104</v>
      </c>
      <c r="K20" s="80">
        <v>40</v>
      </c>
      <c r="L20" s="80"/>
      <c r="M20" s="80"/>
      <c r="N20" s="80"/>
      <c r="O20" s="90">
        <v>8</v>
      </c>
      <c r="P20" s="107">
        <v>48</v>
      </c>
      <c r="Q20" s="107">
        <v>96</v>
      </c>
      <c r="R20" s="164">
        <f t="shared" si="2"/>
        <v>144</v>
      </c>
      <c r="S20" s="107"/>
      <c r="T20" s="30"/>
      <c r="U20" s="166">
        <f t="shared" si="3"/>
        <v>0</v>
      </c>
      <c r="V20" s="165"/>
      <c r="W20" s="132"/>
      <c r="X20" s="166">
        <f t="shared" si="4"/>
        <v>0</v>
      </c>
      <c r="Y20" s="165"/>
      <c r="Z20" s="132"/>
      <c r="AA20" s="166">
        <f t="shared" si="5"/>
        <v>0</v>
      </c>
      <c r="AB20" s="170"/>
      <c r="AC20" s="87"/>
      <c r="AD20" s="70"/>
      <c r="AE20" s="7"/>
      <c r="AF20" s="7"/>
      <c r="AG20" s="7"/>
      <c r="AH20" s="7"/>
    </row>
    <row r="21" spans="1:34" ht="16.5" customHeight="1" x14ac:dyDescent="0.25">
      <c r="A21" s="148" t="s">
        <v>142</v>
      </c>
      <c r="B21" s="154" t="s">
        <v>143</v>
      </c>
      <c r="C21" s="109">
        <v>1</v>
      </c>
      <c r="D21" s="109"/>
      <c r="E21" s="269" t="s">
        <v>280</v>
      </c>
      <c r="F21" s="33"/>
      <c r="G21" s="33"/>
      <c r="H21" s="103">
        <f t="shared" si="1"/>
        <v>72</v>
      </c>
      <c r="I21" s="117">
        <v>8</v>
      </c>
      <c r="J21" s="117">
        <v>64</v>
      </c>
      <c r="K21" s="80">
        <v>8</v>
      </c>
      <c r="L21" s="80"/>
      <c r="M21" s="80"/>
      <c r="N21" s="80"/>
      <c r="O21" s="90">
        <v>2</v>
      </c>
      <c r="P21" s="107">
        <v>32</v>
      </c>
      <c r="Q21" s="107">
        <v>40</v>
      </c>
      <c r="R21" s="164">
        <f t="shared" si="2"/>
        <v>72</v>
      </c>
      <c r="S21" s="107"/>
      <c r="T21" s="30"/>
      <c r="U21" s="166">
        <f t="shared" si="3"/>
        <v>0</v>
      </c>
      <c r="V21" s="165"/>
      <c r="W21" s="132"/>
      <c r="X21" s="166">
        <f t="shared" si="4"/>
        <v>0</v>
      </c>
      <c r="Y21" s="165"/>
      <c r="Z21" s="132"/>
      <c r="AA21" s="166">
        <f t="shared" si="5"/>
        <v>0</v>
      </c>
      <c r="AB21" s="170"/>
      <c r="AC21" s="87"/>
      <c r="AD21" s="70"/>
      <c r="AE21" s="7"/>
      <c r="AF21" s="7"/>
      <c r="AG21" s="7"/>
      <c r="AH21" s="7"/>
    </row>
    <row r="22" spans="1:34" ht="16.5" customHeight="1" x14ac:dyDescent="0.25">
      <c r="A22" s="148" t="s">
        <v>144</v>
      </c>
      <c r="B22" s="151" t="s">
        <v>145</v>
      </c>
      <c r="C22" s="109">
        <v>1</v>
      </c>
      <c r="D22" s="109"/>
      <c r="E22" s="270"/>
      <c r="F22" s="33"/>
      <c r="G22" s="33"/>
      <c r="H22" s="103">
        <f t="shared" si="1"/>
        <v>72</v>
      </c>
      <c r="I22" s="118">
        <v>8</v>
      </c>
      <c r="J22" s="118">
        <v>64</v>
      </c>
      <c r="K22" s="81">
        <v>8</v>
      </c>
      <c r="L22" s="81"/>
      <c r="M22" s="81"/>
      <c r="N22" s="81"/>
      <c r="O22" s="90">
        <v>2</v>
      </c>
      <c r="P22" s="107">
        <v>32</v>
      </c>
      <c r="Q22" s="107">
        <v>40</v>
      </c>
      <c r="R22" s="164">
        <f t="shared" si="2"/>
        <v>72</v>
      </c>
      <c r="S22" s="107"/>
      <c r="T22" s="30"/>
      <c r="U22" s="166">
        <f t="shared" si="3"/>
        <v>0</v>
      </c>
      <c r="V22" s="165"/>
      <c r="W22" s="132"/>
      <c r="X22" s="166">
        <f t="shared" si="4"/>
        <v>0</v>
      </c>
      <c r="Y22" s="165"/>
      <c r="Z22" s="132"/>
      <c r="AA22" s="166">
        <f t="shared" si="5"/>
        <v>0</v>
      </c>
      <c r="AB22" s="170"/>
      <c r="AC22" s="87"/>
      <c r="AD22" s="70"/>
      <c r="AE22" s="7"/>
      <c r="AF22" s="7"/>
      <c r="AG22" s="7"/>
      <c r="AH22" s="7"/>
    </row>
    <row r="23" spans="1:34" ht="16.5" customHeight="1" x14ac:dyDescent="0.25">
      <c r="A23" s="148" t="s">
        <v>188</v>
      </c>
      <c r="B23" s="155" t="s">
        <v>228</v>
      </c>
      <c r="C23" s="109"/>
      <c r="D23" s="109">
        <v>1</v>
      </c>
      <c r="E23" s="109"/>
      <c r="F23" s="33"/>
      <c r="G23" s="33"/>
      <c r="H23" s="103">
        <f t="shared" si="1"/>
        <v>36</v>
      </c>
      <c r="I23" s="119">
        <v>22</v>
      </c>
      <c r="J23" s="119">
        <v>14</v>
      </c>
      <c r="K23" s="82">
        <v>22</v>
      </c>
      <c r="L23" s="82"/>
      <c r="M23" s="82"/>
      <c r="N23" s="82"/>
      <c r="O23" s="90">
        <v>2</v>
      </c>
      <c r="P23" s="107">
        <v>36</v>
      </c>
      <c r="Q23" s="107"/>
      <c r="R23" s="164">
        <f t="shared" si="2"/>
        <v>36</v>
      </c>
      <c r="S23" s="107"/>
      <c r="T23" s="30"/>
      <c r="U23" s="166">
        <f t="shared" si="3"/>
        <v>0</v>
      </c>
      <c r="V23" s="165"/>
      <c r="W23" s="132"/>
      <c r="X23" s="166">
        <f t="shared" si="4"/>
        <v>0</v>
      </c>
      <c r="Y23" s="165"/>
      <c r="Z23" s="132"/>
      <c r="AA23" s="166">
        <f t="shared" si="5"/>
        <v>0</v>
      </c>
      <c r="AB23" s="170"/>
      <c r="AC23" s="87"/>
      <c r="AD23" s="70"/>
      <c r="AE23" s="7"/>
      <c r="AF23" s="7"/>
      <c r="AG23" s="7"/>
      <c r="AH23" s="7"/>
    </row>
    <row r="24" spans="1:34" ht="14.25" customHeight="1" x14ac:dyDescent="0.25">
      <c r="A24" s="126"/>
      <c r="B24" s="156" t="s">
        <v>146</v>
      </c>
      <c r="C24" s="36"/>
      <c r="D24" s="31">
        <v>2</v>
      </c>
      <c r="E24" s="31"/>
      <c r="F24" s="3"/>
      <c r="G24" s="3"/>
      <c r="H24" s="103">
        <f t="shared" si="1"/>
        <v>32</v>
      </c>
      <c r="I24" s="119"/>
      <c r="J24" s="119"/>
      <c r="K24" s="82"/>
      <c r="L24" s="82"/>
      <c r="M24" s="82"/>
      <c r="N24" s="82"/>
      <c r="O24" s="161"/>
      <c r="P24" s="107"/>
      <c r="Q24" s="107">
        <v>32</v>
      </c>
      <c r="R24" s="164">
        <f t="shared" si="2"/>
        <v>32</v>
      </c>
      <c r="S24" s="106"/>
      <c r="T24" s="3"/>
      <c r="U24" s="166">
        <f t="shared" si="3"/>
        <v>0</v>
      </c>
      <c r="V24" s="165"/>
      <c r="W24" s="132"/>
      <c r="X24" s="166">
        <f t="shared" si="4"/>
        <v>0</v>
      </c>
      <c r="Y24" s="165"/>
      <c r="Z24" s="132"/>
      <c r="AA24" s="166">
        <f t="shared" si="5"/>
        <v>0</v>
      </c>
      <c r="AB24" s="169"/>
      <c r="AC24" s="85"/>
      <c r="AD24" s="7"/>
      <c r="AE24" s="7"/>
      <c r="AF24" s="7"/>
      <c r="AG24" s="7"/>
      <c r="AH24" s="7"/>
    </row>
    <row r="25" spans="1:34" ht="18" customHeight="1" x14ac:dyDescent="0.25">
      <c r="A25" s="99" t="s">
        <v>191</v>
      </c>
      <c r="B25" s="75" t="s">
        <v>192</v>
      </c>
      <c r="C25" s="42">
        <v>3</v>
      </c>
      <c r="D25" s="42">
        <v>3</v>
      </c>
      <c r="E25" s="42">
        <v>7</v>
      </c>
      <c r="F25" s="130">
        <v>0</v>
      </c>
      <c r="G25" s="130">
        <v>0</v>
      </c>
      <c r="H25" s="42">
        <f>H26+H27+H28+H29+H31+H30+H32</f>
        <v>480</v>
      </c>
      <c r="I25" s="42">
        <f t="shared" ref="I25:AC25" si="6">I26+I27+I28+I29+I31+I30+I32</f>
        <v>108</v>
      </c>
      <c r="J25" s="42">
        <f t="shared" si="6"/>
        <v>372</v>
      </c>
      <c r="K25" s="42">
        <f t="shared" si="6"/>
        <v>108</v>
      </c>
      <c r="L25" s="42">
        <f t="shared" si="6"/>
        <v>0</v>
      </c>
      <c r="M25" s="42">
        <f t="shared" si="6"/>
        <v>0</v>
      </c>
      <c r="N25" s="42">
        <f t="shared" si="6"/>
        <v>6</v>
      </c>
      <c r="O25" s="42">
        <f t="shared" si="6"/>
        <v>20</v>
      </c>
      <c r="P25" s="42">
        <f t="shared" si="6"/>
        <v>0</v>
      </c>
      <c r="Q25" s="42">
        <f t="shared" si="6"/>
        <v>0</v>
      </c>
      <c r="R25" s="42">
        <f t="shared" si="6"/>
        <v>0</v>
      </c>
      <c r="S25" s="42">
        <f t="shared" si="6"/>
        <v>64</v>
      </c>
      <c r="T25" s="42">
        <f t="shared" si="6"/>
        <v>252</v>
      </c>
      <c r="U25" s="42">
        <f t="shared" si="6"/>
        <v>316</v>
      </c>
      <c r="V25" s="42">
        <f t="shared" si="6"/>
        <v>100</v>
      </c>
      <c r="W25" s="42">
        <f t="shared" si="6"/>
        <v>64</v>
      </c>
      <c r="X25" s="42">
        <f t="shared" si="6"/>
        <v>164</v>
      </c>
      <c r="Y25" s="42">
        <f t="shared" si="6"/>
        <v>0</v>
      </c>
      <c r="Z25" s="42">
        <f t="shared" si="6"/>
        <v>0</v>
      </c>
      <c r="AA25" s="42">
        <f t="shared" si="6"/>
        <v>0</v>
      </c>
      <c r="AB25" s="42">
        <f t="shared" si="6"/>
        <v>444</v>
      </c>
      <c r="AC25" s="42">
        <f t="shared" si="6"/>
        <v>36</v>
      </c>
      <c r="AD25" s="7"/>
      <c r="AE25" s="7"/>
      <c r="AF25" s="7"/>
      <c r="AG25" s="7"/>
      <c r="AH25" s="7"/>
    </row>
    <row r="26" spans="1:34" ht="21.75" customHeight="1" x14ac:dyDescent="0.25">
      <c r="A26" s="30" t="s">
        <v>193</v>
      </c>
      <c r="B26" s="156" t="s">
        <v>198</v>
      </c>
      <c r="C26" s="124"/>
      <c r="D26" s="30"/>
      <c r="E26" s="30">
        <v>4</v>
      </c>
      <c r="F26" s="126"/>
      <c r="G26" s="126"/>
      <c r="H26" s="34">
        <f>R26+U26+X26+AA26</f>
        <v>48</v>
      </c>
      <c r="I26" s="35">
        <v>8</v>
      </c>
      <c r="J26" s="35">
        <v>40</v>
      </c>
      <c r="K26" s="127">
        <v>8</v>
      </c>
      <c r="L26" s="127"/>
      <c r="M26" s="127"/>
      <c r="N26" s="127">
        <v>2</v>
      </c>
      <c r="O26" s="105">
        <v>2</v>
      </c>
      <c r="P26" s="107"/>
      <c r="Q26" s="107"/>
      <c r="R26" s="171">
        <f>Q26+P26</f>
        <v>0</v>
      </c>
      <c r="S26" s="107"/>
      <c r="T26" s="30">
        <v>48</v>
      </c>
      <c r="U26" s="171">
        <f>T26+S26</f>
        <v>48</v>
      </c>
      <c r="V26" s="108"/>
      <c r="W26" s="33"/>
      <c r="X26" s="171">
        <f>W26+V26</f>
        <v>0</v>
      </c>
      <c r="Y26" s="108"/>
      <c r="Z26" s="33"/>
      <c r="AA26" s="171">
        <f>Z26+Y26</f>
        <v>0</v>
      </c>
      <c r="AB26" s="108">
        <v>48</v>
      </c>
      <c r="AC26" s="90"/>
      <c r="AD26" s="7"/>
      <c r="AE26" s="7"/>
      <c r="AF26" s="7"/>
      <c r="AG26" s="7"/>
      <c r="AH26" s="7"/>
    </row>
    <row r="27" spans="1:34" ht="30.75" customHeight="1" x14ac:dyDescent="0.25">
      <c r="A27" s="30" t="s">
        <v>194</v>
      </c>
      <c r="B27" s="156" t="s">
        <v>199</v>
      </c>
      <c r="C27" s="197" t="s">
        <v>277</v>
      </c>
      <c r="D27" s="31"/>
      <c r="E27" s="31">
        <v>6</v>
      </c>
      <c r="F27" s="3"/>
      <c r="G27" s="3"/>
      <c r="H27" s="34">
        <f t="shared" ref="H27:H32" si="7">R27+U27+X27+AA27</f>
        <v>128</v>
      </c>
      <c r="I27" s="119">
        <v>28</v>
      </c>
      <c r="J27" s="119">
        <v>100</v>
      </c>
      <c r="K27" s="82">
        <v>28</v>
      </c>
      <c r="L27" s="82"/>
      <c r="M27" s="82"/>
      <c r="N27" s="82">
        <v>2</v>
      </c>
      <c r="O27" s="105">
        <v>2</v>
      </c>
      <c r="P27" s="107"/>
      <c r="Q27" s="107"/>
      <c r="R27" s="171">
        <f t="shared" ref="R27:R32" si="8">Q27+P27</f>
        <v>0</v>
      </c>
      <c r="S27" s="107">
        <v>32</v>
      </c>
      <c r="T27" s="30">
        <v>32</v>
      </c>
      <c r="U27" s="171">
        <f t="shared" ref="U27:U32" si="9">T27+S27</f>
        <v>64</v>
      </c>
      <c r="V27" s="108">
        <v>32</v>
      </c>
      <c r="W27" s="33">
        <v>32</v>
      </c>
      <c r="X27" s="171">
        <f t="shared" ref="X27:X32" si="10">W27+V27</f>
        <v>64</v>
      </c>
      <c r="Y27" s="108"/>
      <c r="Z27" s="33"/>
      <c r="AA27" s="171">
        <f t="shared" ref="AA27:AA32" si="11">Z27+Y27</f>
        <v>0</v>
      </c>
      <c r="AB27" s="169">
        <v>128</v>
      </c>
      <c r="AC27" s="73"/>
      <c r="AD27" s="7"/>
      <c r="AE27" s="7"/>
      <c r="AF27" s="7"/>
      <c r="AG27" s="7"/>
      <c r="AH27" s="7"/>
    </row>
    <row r="28" spans="1:34" ht="17.25" customHeight="1" x14ac:dyDescent="0.25">
      <c r="A28" s="30" t="s">
        <v>195</v>
      </c>
      <c r="B28" s="156" t="s">
        <v>11</v>
      </c>
      <c r="C28" s="36"/>
      <c r="D28" s="31"/>
      <c r="E28" s="31">
        <v>4</v>
      </c>
      <c r="F28" s="3"/>
      <c r="G28" s="3"/>
      <c r="H28" s="34">
        <f t="shared" si="7"/>
        <v>68</v>
      </c>
      <c r="I28" s="119">
        <v>20</v>
      </c>
      <c r="J28" s="119">
        <v>48</v>
      </c>
      <c r="K28" s="82">
        <v>20</v>
      </c>
      <c r="L28" s="82"/>
      <c r="M28" s="82"/>
      <c r="N28" s="82">
        <v>2</v>
      </c>
      <c r="O28" s="161">
        <v>2</v>
      </c>
      <c r="P28" s="107"/>
      <c r="Q28" s="107"/>
      <c r="R28" s="171">
        <f t="shared" si="8"/>
        <v>0</v>
      </c>
      <c r="S28" s="106"/>
      <c r="T28" s="3">
        <v>68</v>
      </c>
      <c r="U28" s="171">
        <f t="shared" si="9"/>
        <v>68</v>
      </c>
      <c r="V28" s="108"/>
      <c r="W28" s="33"/>
      <c r="X28" s="171">
        <f t="shared" si="10"/>
        <v>0</v>
      </c>
      <c r="Y28" s="108"/>
      <c r="Z28" s="33"/>
      <c r="AA28" s="171">
        <f t="shared" si="11"/>
        <v>0</v>
      </c>
      <c r="AB28" s="169">
        <v>68</v>
      </c>
      <c r="AC28" s="73"/>
      <c r="AD28" s="7"/>
      <c r="AE28" s="7"/>
      <c r="AF28" s="7"/>
      <c r="AG28" s="7"/>
      <c r="AH28" s="7"/>
    </row>
    <row r="29" spans="1:34" ht="17.25" customHeight="1" x14ac:dyDescent="0.25">
      <c r="A29" s="30" t="s">
        <v>196</v>
      </c>
      <c r="B29" s="156" t="s">
        <v>0</v>
      </c>
      <c r="C29" s="36"/>
      <c r="D29" s="197" t="s">
        <v>277</v>
      </c>
      <c r="E29" s="31">
        <v>6</v>
      </c>
      <c r="F29" s="3"/>
      <c r="G29" s="3"/>
      <c r="H29" s="34">
        <f t="shared" si="7"/>
        <v>128</v>
      </c>
      <c r="I29" s="119">
        <v>34</v>
      </c>
      <c r="J29" s="119">
        <v>94</v>
      </c>
      <c r="K29" s="82">
        <v>34</v>
      </c>
      <c r="L29" s="82"/>
      <c r="M29" s="82"/>
      <c r="N29" s="82"/>
      <c r="O29" s="161">
        <v>8</v>
      </c>
      <c r="P29" s="107"/>
      <c r="Q29" s="107"/>
      <c r="R29" s="171">
        <f t="shared" si="8"/>
        <v>0</v>
      </c>
      <c r="S29" s="106">
        <v>32</v>
      </c>
      <c r="T29" s="3">
        <v>32</v>
      </c>
      <c r="U29" s="171">
        <f t="shared" si="9"/>
        <v>64</v>
      </c>
      <c r="V29" s="108">
        <v>32</v>
      </c>
      <c r="W29" s="33">
        <v>32</v>
      </c>
      <c r="X29" s="171">
        <f t="shared" si="10"/>
        <v>64</v>
      </c>
      <c r="Y29" s="108"/>
      <c r="Z29" s="33"/>
      <c r="AA29" s="171">
        <f t="shared" si="11"/>
        <v>0</v>
      </c>
      <c r="AB29" s="169">
        <v>128</v>
      </c>
      <c r="AC29" s="73"/>
      <c r="AD29" s="7"/>
      <c r="AE29" s="7"/>
      <c r="AF29" s="7"/>
      <c r="AG29" s="7"/>
      <c r="AH29" s="7"/>
    </row>
    <row r="30" spans="1:34" ht="17.25" customHeight="1" x14ac:dyDescent="0.25">
      <c r="A30" s="30" t="s">
        <v>197</v>
      </c>
      <c r="B30" s="156" t="s">
        <v>211</v>
      </c>
      <c r="C30" s="36"/>
      <c r="D30" s="31"/>
      <c r="E30" s="31">
        <v>5</v>
      </c>
      <c r="F30" s="3"/>
      <c r="G30" s="3"/>
      <c r="H30" s="34">
        <f t="shared" si="7"/>
        <v>36</v>
      </c>
      <c r="I30" s="119">
        <v>6</v>
      </c>
      <c r="J30" s="119">
        <v>30</v>
      </c>
      <c r="K30" s="82">
        <v>6</v>
      </c>
      <c r="L30" s="82"/>
      <c r="M30" s="82"/>
      <c r="N30" s="82"/>
      <c r="O30" s="161">
        <v>2</v>
      </c>
      <c r="P30" s="107"/>
      <c r="Q30" s="107"/>
      <c r="R30" s="171">
        <f t="shared" si="8"/>
        <v>0</v>
      </c>
      <c r="S30" s="106"/>
      <c r="T30" s="3"/>
      <c r="U30" s="171">
        <f t="shared" si="9"/>
        <v>0</v>
      </c>
      <c r="V30" s="108">
        <v>36</v>
      </c>
      <c r="W30" s="33"/>
      <c r="X30" s="171">
        <f t="shared" si="10"/>
        <v>36</v>
      </c>
      <c r="Y30" s="108"/>
      <c r="Z30" s="33"/>
      <c r="AA30" s="171">
        <f t="shared" si="11"/>
        <v>0</v>
      </c>
      <c r="AB30" s="169">
        <v>36</v>
      </c>
      <c r="AC30" s="73"/>
      <c r="AD30" s="7"/>
      <c r="AE30" s="7"/>
      <c r="AF30" s="7"/>
      <c r="AG30" s="7"/>
      <c r="AH30" s="7"/>
    </row>
    <row r="31" spans="1:34" ht="18" customHeight="1" x14ac:dyDescent="0.25">
      <c r="A31" s="30" t="s">
        <v>210</v>
      </c>
      <c r="B31" s="156" t="s">
        <v>203</v>
      </c>
      <c r="C31" s="36"/>
      <c r="D31" s="31"/>
      <c r="E31" s="31">
        <v>4</v>
      </c>
      <c r="F31" s="3"/>
      <c r="G31" s="3"/>
      <c r="H31" s="34">
        <f t="shared" si="7"/>
        <v>36</v>
      </c>
      <c r="I31" s="119">
        <v>6</v>
      </c>
      <c r="J31" s="119">
        <v>30</v>
      </c>
      <c r="K31" s="82">
        <v>6</v>
      </c>
      <c r="L31" s="82"/>
      <c r="M31" s="82"/>
      <c r="N31" s="82"/>
      <c r="O31" s="161">
        <v>2</v>
      </c>
      <c r="P31" s="107"/>
      <c r="Q31" s="107"/>
      <c r="R31" s="171">
        <f t="shared" si="8"/>
        <v>0</v>
      </c>
      <c r="S31" s="106"/>
      <c r="T31" s="3">
        <v>36</v>
      </c>
      <c r="U31" s="171">
        <f t="shared" si="9"/>
        <v>36</v>
      </c>
      <c r="V31" s="108"/>
      <c r="W31" s="33"/>
      <c r="X31" s="171">
        <f t="shared" si="10"/>
        <v>0</v>
      </c>
      <c r="Y31" s="108"/>
      <c r="Z31" s="33"/>
      <c r="AA31" s="171">
        <f t="shared" si="11"/>
        <v>0</v>
      </c>
      <c r="AB31" s="169">
        <v>36</v>
      </c>
      <c r="AC31" s="73"/>
      <c r="AD31" s="7"/>
      <c r="AE31" s="7"/>
      <c r="AF31" s="7"/>
      <c r="AG31" s="7"/>
      <c r="AH31" s="7"/>
    </row>
    <row r="32" spans="1:34" ht="28.5" customHeight="1" x14ac:dyDescent="0.25">
      <c r="A32" s="30" t="s">
        <v>279</v>
      </c>
      <c r="B32" s="156" t="s">
        <v>278</v>
      </c>
      <c r="C32" s="36"/>
      <c r="D32" s="31"/>
      <c r="E32" s="31">
        <v>4</v>
      </c>
      <c r="F32" s="3"/>
      <c r="G32" s="3"/>
      <c r="H32" s="34">
        <f t="shared" si="7"/>
        <v>36</v>
      </c>
      <c r="I32" s="119">
        <v>6</v>
      </c>
      <c r="J32" s="119">
        <v>30</v>
      </c>
      <c r="K32" s="82">
        <v>6</v>
      </c>
      <c r="L32" s="82"/>
      <c r="M32" s="82"/>
      <c r="N32" s="82"/>
      <c r="O32" s="161">
        <v>2</v>
      </c>
      <c r="P32" s="30"/>
      <c r="Q32" s="107"/>
      <c r="R32" s="171">
        <f t="shared" si="8"/>
        <v>0</v>
      </c>
      <c r="S32" s="106"/>
      <c r="T32" s="30">
        <v>36</v>
      </c>
      <c r="U32" s="171">
        <f t="shared" si="9"/>
        <v>36</v>
      </c>
      <c r="V32" s="108"/>
      <c r="W32" s="33"/>
      <c r="X32" s="171">
        <f t="shared" si="10"/>
        <v>0</v>
      </c>
      <c r="Y32" s="108"/>
      <c r="Z32" s="33"/>
      <c r="AA32" s="171">
        <f t="shared" si="11"/>
        <v>0</v>
      </c>
      <c r="AB32" s="169"/>
      <c r="AC32" s="73">
        <v>36</v>
      </c>
      <c r="AD32" s="7"/>
      <c r="AE32" s="7"/>
      <c r="AF32" s="7"/>
      <c r="AG32" s="7"/>
      <c r="AH32" s="7"/>
    </row>
    <row r="33" spans="1:34" ht="18" customHeight="1" x14ac:dyDescent="0.25">
      <c r="A33" s="99" t="s">
        <v>1</v>
      </c>
      <c r="B33" s="75" t="s">
        <v>10</v>
      </c>
      <c r="C33" s="42">
        <v>4</v>
      </c>
      <c r="D33" s="42">
        <v>0</v>
      </c>
      <c r="E33" s="42">
        <v>9</v>
      </c>
      <c r="F33" s="130">
        <v>3</v>
      </c>
      <c r="G33" s="130">
        <v>0</v>
      </c>
      <c r="H33" s="42">
        <f>H34+H35+H36+H37+H38+H40+H43+H39+H41+H44+H42+H45</f>
        <v>896</v>
      </c>
      <c r="I33" s="42">
        <f t="shared" ref="I33:AC33" si="12">I34+I35+I36+I37+I38+I40+I43+I39+I41+I44+I42+I45</f>
        <v>242</v>
      </c>
      <c r="J33" s="42">
        <f t="shared" si="12"/>
        <v>654</v>
      </c>
      <c r="K33" s="42">
        <f t="shared" si="12"/>
        <v>242</v>
      </c>
      <c r="L33" s="42">
        <f t="shared" si="12"/>
        <v>0</v>
      </c>
      <c r="M33" s="42">
        <f t="shared" si="12"/>
        <v>0</v>
      </c>
      <c r="N33" s="42">
        <f t="shared" si="12"/>
        <v>42</v>
      </c>
      <c r="O33" s="42">
        <f t="shared" si="12"/>
        <v>38</v>
      </c>
      <c r="P33" s="42">
        <f t="shared" si="12"/>
        <v>32</v>
      </c>
      <c r="Q33" s="42">
        <f t="shared" si="12"/>
        <v>40</v>
      </c>
      <c r="R33" s="42">
        <f t="shared" si="12"/>
        <v>72</v>
      </c>
      <c r="S33" s="42">
        <f t="shared" si="12"/>
        <v>236</v>
      </c>
      <c r="T33" s="42">
        <f t="shared" si="12"/>
        <v>228</v>
      </c>
      <c r="U33" s="42">
        <f t="shared" si="12"/>
        <v>464</v>
      </c>
      <c r="V33" s="42">
        <f t="shared" si="12"/>
        <v>72</v>
      </c>
      <c r="W33" s="42">
        <f t="shared" si="12"/>
        <v>216</v>
      </c>
      <c r="X33" s="42">
        <f t="shared" si="12"/>
        <v>288</v>
      </c>
      <c r="Y33" s="42">
        <f t="shared" si="12"/>
        <v>72</v>
      </c>
      <c r="Z33" s="42">
        <f t="shared" si="12"/>
        <v>0</v>
      </c>
      <c r="AA33" s="42">
        <f t="shared" si="12"/>
        <v>72</v>
      </c>
      <c r="AB33" s="42">
        <f t="shared" si="12"/>
        <v>538</v>
      </c>
      <c r="AC33" s="42">
        <f t="shared" si="12"/>
        <v>358</v>
      </c>
      <c r="AD33" s="7"/>
      <c r="AE33" s="7"/>
      <c r="AF33" s="7"/>
      <c r="AG33" s="7"/>
      <c r="AH33" s="7"/>
    </row>
    <row r="34" spans="1:34" s="21" customFormat="1" ht="18" customHeight="1" x14ac:dyDescent="0.25">
      <c r="A34" s="123" t="s">
        <v>49</v>
      </c>
      <c r="B34" s="124" t="s">
        <v>212</v>
      </c>
      <c r="C34" s="124">
        <v>1</v>
      </c>
      <c r="D34" s="30"/>
      <c r="E34" s="30">
        <v>2.2999999999999998</v>
      </c>
      <c r="F34" s="126"/>
      <c r="G34" s="126"/>
      <c r="H34" s="34">
        <f>R34+U34+X34+AA34</f>
        <v>120</v>
      </c>
      <c r="I34" s="35">
        <v>30</v>
      </c>
      <c r="J34" s="35">
        <v>90</v>
      </c>
      <c r="K34" s="127">
        <v>30</v>
      </c>
      <c r="L34" s="127"/>
      <c r="M34" s="127"/>
      <c r="N34" s="127">
        <v>4</v>
      </c>
      <c r="O34" s="105">
        <v>4</v>
      </c>
      <c r="P34" s="107">
        <v>32</v>
      </c>
      <c r="Q34" s="107">
        <v>40</v>
      </c>
      <c r="R34" s="171">
        <f>Q34+P34</f>
        <v>72</v>
      </c>
      <c r="S34" s="107">
        <v>48</v>
      </c>
      <c r="T34" s="30"/>
      <c r="U34" s="171">
        <f>T34+S34</f>
        <v>48</v>
      </c>
      <c r="V34" s="108"/>
      <c r="W34" s="33"/>
      <c r="X34" s="171">
        <f>W34+V34</f>
        <v>0</v>
      </c>
      <c r="Y34" s="108"/>
      <c r="Z34" s="33"/>
      <c r="AA34" s="171">
        <f>Z34+Y34</f>
        <v>0</v>
      </c>
      <c r="AB34" s="108">
        <v>72</v>
      </c>
      <c r="AC34" s="90">
        <v>48</v>
      </c>
      <c r="AD34" s="20"/>
      <c r="AE34" s="20"/>
      <c r="AF34" s="20"/>
      <c r="AG34" s="20"/>
      <c r="AH34" s="20"/>
    </row>
    <row r="35" spans="1:34" s="21" customFormat="1" ht="18.75" customHeight="1" x14ac:dyDescent="0.25">
      <c r="A35" s="123" t="s">
        <v>50</v>
      </c>
      <c r="B35" s="124" t="s">
        <v>236</v>
      </c>
      <c r="C35" s="124">
        <v>3</v>
      </c>
      <c r="D35" s="30"/>
      <c r="E35" s="30"/>
      <c r="F35" s="126">
        <v>4</v>
      </c>
      <c r="G35" s="126"/>
      <c r="H35" s="34">
        <f t="shared" ref="H35:H45" si="13">R35+U35+X35+AA35</f>
        <v>152</v>
      </c>
      <c r="I35" s="35">
        <v>16</v>
      </c>
      <c r="J35" s="35">
        <v>136</v>
      </c>
      <c r="K35" s="127">
        <v>16</v>
      </c>
      <c r="L35" s="127"/>
      <c r="M35" s="127"/>
      <c r="N35" s="127">
        <v>6</v>
      </c>
      <c r="O35" s="105">
        <v>6</v>
      </c>
      <c r="P35" s="107"/>
      <c r="Q35" s="107"/>
      <c r="R35" s="171">
        <f t="shared" ref="R35:R45" si="14">Q35+P35</f>
        <v>0</v>
      </c>
      <c r="S35" s="107">
        <v>68</v>
      </c>
      <c r="T35" s="30">
        <v>84</v>
      </c>
      <c r="U35" s="171">
        <f t="shared" ref="U35:U45" si="15">T35+S35</f>
        <v>152</v>
      </c>
      <c r="V35" s="108"/>
      <c r="W35" s="33"/>
      <c r="X35" s="171">
        <f t="shared" ref="X35:X45" si="16">W35+V35</f>
        <v>0</v>
      </c>
      <c r="Y35" s="108"/>
      <c r="Z35" s="33"/>
      <c r="AA35" s="171">
        <f t="shared" ref="AA35:AA42" si="17">Z35+Y35</f>
        <v>0</v>
      </c>
      <c r="AB35" s="108">
        <v>106</v>
      </c>
      <c r="AC35" s="90">
        <v>46</v>
      </c>
      <c r="AD35" s="20"/>
      <c r="AE35" s="20"/>
      <c r="AF35" s="20"/>
      <c r="AG35" s="20"/>
      <c r="AH35" s="20"/>
    </row>
    <row r="36" spans="1:34" s="21" customFormat="1" ht="14.25" customHeight="1" x14ac:dyDescent="0.25">
      <c r="A36" s="123" t="s">
        <v>51</v>
      </c>
      <c r="B36" s="124" t="s">
        <v>213</v>
      </c>
      <c r="C36" s="124">
        <v>3</v>
      </c>
      <c r="D36" s="30"/>
      <c r="E36" s="30"/>
      <c r="F36" s="30">
        <v>4</v>
      </c>
      <c r="G36" s="30"/>
      <c r="H36" s="34">
        <f t="shared" si="13"/>
        <v>84</v>
      </c>
      <c r="I36" s="35">
        <v>24</v>
      </c>
      <c r="J36" s="35">
        <v>60</v>
      </c>
      <c r="K36" s="127">
        <v>24</v>
      </c>
      <c r="L36" s="127"/>
      <c r="M36" s="127"/>
      <c r="N36" s="127">
        <v>4</v>
      </c>
      <c r="O36" s="105">
        <v>6</v>
      </c>
      <c r="P36" s="107"/>
      <c r="Q36" s="107"/>
      <c r="R36" s="171">
        <f t="shared" si="14"/>
        <v>0</v>
      </c>
      <c r="S36" s="107">
        <v>48</v>
      </c>
      <c r="T36" s="30">
        <v>36</v>
      </c>
      <c r="U36" s="171">
        <f t="shared" si="15"/>
        <v>84</v>
      </c>
      <c r="V36" s="108"/>
      <c r="W36" s="33"/>
      <c r="X36" s="171">
        <f t="shared" si="16"/>
        <v>0</v>
      </c>
      <c r="Y36" s="108"/>
      <c r="Z36" s="33"/>
      <c r="AA36" s="171">
        <f t="shared" si="17"/>
        <v>0</v>
      </c>
      <c r="AB36" s="108">
        <v>72</v>
      </c>
      <c r="AC36" s="90">
        <v>12</v>
      </c>
      <c r="AD36" s="20"/>
      <c r="AE36" s="20"/>
      <c r="AF36" s="20"/>
      <c r="AG36" s="20"/>
      <c r="AH36" s="20"/>
    </row>
    <row r="37" spans="1:34" s="21" customFormat="1" ht="15" customHeight="1" x14ac:dyDescent="0.25">
      <c r="A37" s="123" t="s">
        <v>52</v>
      </c>
      <c r="B37" s="124" t="s">
        <v>235</v>
      </c>
      <c r="C37" s="124"/>
      <c r="D37" s="30"/>
      <c r="E37" s="30">
        <v>4</v>
      </c>
      <c r="F37" s="30"/>
      <c r="G37" s="30"/>
      <c r="H37" s="34">
        <f t="shared" si="13"/>
        <v>72</v>
      </c>
      <c r="I37" s="35">
        <v>26</v>
      </c>
      <c r="J37" s="35">
        <v>46</v>
      </c>
      <c r="K37" s="127">
        <v>26</v>
      </c>
      <c r="L37" s="127"/>
      <c r="M37" s="127"/>
      <c r="N37" s="127">
        <v>2</v>
      </c>
      <c r="O37" s="105">
        <v>2</v>
      </c>
      <c r="P37" s="107"/>
      <c r="Q37" s="107"/>
      <c r="R37" s="171">
        <f t="shared" si="14"/>
        <v>0</v>
      </c>
      <c r="S37" s="107">
        <v>36</v>
      </c>
      <c r="T37" s="30">
        <v>36</v>
      </c>
      <c r="U37" s="171">
        <f t="shared" si="15"/>
        <v>72</v>
      </c>
      <c r="V37" s="108"/>
      <c r="W37" s="33"/>
      <c r="X37" s="171">
        <f t="shared" si="16"/>
        <v>0</v>
      </c>
      <c r="Y37" s="108"/>
      <c r="Z37" s="33"/>
      <c r="AA37" s="171">
        <f t="shared" si="17"/>
        <v>0</v>
      </c>
      <c r="AB37" s="108">
        <v>54</v>
      </c>
      <c r="AC37" s="90">
        <v>18</v>
      </c>
      <c r="AD37" s="20"/>
      <c r="AE37" s="20"/>
      <c r="AF37" s="20"/>
      <c r="AG37" s="20"/>
      <c r="AH37" s="20"/>
    </row>
    <row r="38" spans="1:34" s="21" customFormat="1" ht="27.75" customHeight="1" x14ac:dyDescent="0.25">
      <c r="A38" s="123" t="s">
        <v>53</v>
      </c>
      <c r="B38" s="76" t="s">
        <v>234</v>
      </c>
      <c r="C38" s="124"/>
      <c r="D38" s="30"/>
      <c r="E38" s="30">
        <v>4</v>
      </c>
      <c r="F38" s="30"/>
      <c r="G38" s="30"/>
      <c r="H38" s="34">
        <f t="shared" si="13"/>
        <v>72</v>
      </c>
      <c r="I38" s="35">
        <v>26</v>
      </c>
      <c r="J38" s="35">
        <v>46</v>
      </c>
      <c r="K38" s="127">
        <v>26</v>
      </c>
      <c r="L38" s="127"/>
      <c r="M38" s="127"/>
      <c r="N38" s="127">
        <v>2</v>
      </c>
      <c r="O38" s="105">
        <v>2</v>
      </c>
      <c r="P38" s="107"/>
      <c r="Q38" s="107"/>
      <c r="R38" s="171">
        <f t="shared" si="14"/>
        <v>0</v>
      </c>
      <c r="S38" s="107">
        <v>36</v>
      </c>
      <c r="T38" s="30">
        <v>36</v>
      </c>
      <c r="U38" s="171">
        <f t="shared" si="15"/>
        <v>72</v>
      </c>
      <c r="V38" s="108"/>
      <c r="W38" s="33"/>
      <c r="X38" s="171">
        <f t="shared" si="16"/>
        <v>0</v>
      </c>
      <c r="Y38" s="108"/>
      <c r="Z38" s="33"/>
      <c r="AA38" s="171">
        <f t="shared" si="17"/>
        <v>0</v>
      </c>
      <c r="AB38" s="108">
        <v>54</v>
      </c>
      <c r="AC38" s="90">
        <v>18</v>
      </c>
      <c r="AD38" s="20"/>
      <c r="AE38" s="20"/>
      <c r="AF38" s="20"/>
      <c r="AG38" s="20"/>
      <c r="AH38" s="20"/>
    </row>
    <row r="39" spans="1:34" s="21" customFormat="1" ht="31.5" customHeight="1" x14ac:dyDescent="0.25">
      <c r="A39" s="123" t="s">
        <v>54</v>
      </c>
      <c r="B39" s="76" t="s">
        <v>233</v>
      </c>
      <c r="C39" s="124"/>
      <c r="D39" s="30"/>
      <c r="E39" s="30">
        <v>6</v>
      </c>
      <c r="F39" s="30"/>
      <c r="G39" s="30"/>
      <c r="H39" s="34">
        <f t="shared" si="13"/>
        <v>72</v>
      </c>
      <c r="I39" s="35">
        <v>26</v>
      </c>
      <c r="J39" s="35">
        <v>46</v>
      </c>
      <c r="K39" s="127">
        <v>26</v>
      </c>
      <c r="L39" s="127"/>
      <c r="M39" s="127"/>
      <c r="N39" s="127">
        <v>4</v>
      </c>
      <c r="O39" s="105">
        <v>2</v>
      </c>
      <c r="P39" s="107"/>
      <c r="Q39" s="107"/>
      <c r="R39" s="171">
        <f t="shared" si="14"/>
        <v>0</v>
      </c>
      <c r="S39" s="107"/>
      <c r="T39" s="30"/>
      <c r="U39" s="171">
        <f t="shared" si="15"/>
        <v>0</v>
      </c>
      <c r="V39" s="108">
        <v>36</v>
      </c>
      <c r="W39" s="33">
        <v>36</v>
      </c>
      <c r="X39" s="171">
        <f t="shared" si="16"/>
        <v>72</v>
      </c>
      <c r="Y39" s="108"/>
      <c r="Z39" s="33"/>
      <c r="AA39" s="171">
        <f t="shared" si="17"/>
        <v>0</v>
      </c>
      <c r="AB39" s="108">
        <v>72</v>
      </c>
      <c r="AC39" s="90"/>
      <c r="AD39" s="20"/>
      <c r="AE39" s="20"/>
      <c r="AF39" s="20"/>
      <c r="AG39" s="20"/>
      <c r="AH39" s="20"/>
    </row>
    <row r="40" spans="1:34" s="22" customFormat="1" ht="28.5" customHeight="1" x14ac:dyDescent="0.25">
      <c r="A40" s="123" t="s">
        <v>214</v>
      </c>
      <c r="B40" s="76" t="s">
        <v>297</v>
      </c>
      <c r="C40" s="125"/>
      <c r="D40" s="30"/>
      <c r="E40" s="30">
        <v>6</v>
      </c>
      <c r="F40" s="126"/>
      <c r="G40" s="126"/>
      <c r="H40" s="34">
        <f t="shared" si="13"/>
        <v>54</v>
      </c>
      <c r="I40" s="35">
        <v>14</v>
      </c>
      <c r="J40" s="35">
        <v>40</v>
      </c>
      <c r="K40" s="127">
        <v>14</v>
      </c>
      <c r="L40" s="127"/>
      <c r="M40" s="127"/>
      <c r="N40" s="127">
        <v>4</v>
      </c>
      <c r="O40" s="105">
        <v>2</v>
      </c>
      <c r="P40" s="128"/>
      <c r="Q40" s="128"/>
      <c r="R40" s="171">
        <f t="shared" si="14"/>
        <v>0</v>
      </c>
      <c r="S40" s="107"/>
      <c r="T40" s="30"/>
      <c r="U40" s="171">
        <f t="shared" si="15"/>
        <v>0</v>
      </c>
      <c r="V40" s="108"/>
      <c r="W40" s="33">
        <v>54</v>
      </c>
      <c r="X40" s="171">
        <f t="shared" si="16"/>
        <v>54</v>
      </c>
      <c r="Y40" s="108"/>
      <c r="Z40" s="33"/>
      <c r="AA40" s="171">
        <f t="shared" si="17"/>
        <v>0</v>
      </c>
      <c r="AB40" s="108">
        <v>54</v>
      </c>
      <c r="AC40" s="90">
        <v>0</v>
      </c>
      <c r="AD40" s="65"/>
      <c r="AE40" s="65"/>
      <c r="AF40" s="65"/>
      <c r="AG40" s="65"/>
      <c r="AH40" s="65"/>
    </row>
    <row r="41" spans="1:34" s="22" customFormat="1" ht="16.5" customHeight="1" x14ac:dyDescent="0.25">
      <c r="A41" s="123" t="s">
        <v>232</v>
      </c>
      <c r="B41" s="124" t="s">
        <v>2</v>
      </c>
      <c r="C41" s="125"/>
      <c r="D41" s="30"/>
      <c r="E41" s="30">
        <v>6</v>
      </c>
      <c r="F41" s="126"/>
      <c r="G41" s="126"/>
      <c r="H41" s="34">
        <f t="shared" si="13"/>
        <v>54</v>
      </c>
      <c r="I41" s="35">
        <v>14</v>
      </c>
      <c r="J41" s="35">
        <v>40</v>
      </c>
      <c r="K41" s="127">
        <v>14</v>
      </c>
      <c r="L41" s="127"/>
      <c r="M41" s="131"/>
      <c r="N41" s="131">
        <v>4</v>
      </c>
      <c r="O41" s="174">
        <v>2</v>
      </c>
      <c r="P41" s="172"/>
      <c r="Q41" s="128"/>
      <c r="R41" s="171">
        <f t="shared" si="14"/>
        <v>0</v>
      </c>
      <c r="S41" s="107"/>
      <c r="T41" s="30"/>
      <c r="U41" s="171">
        <f t="shared" si="15"/>
        <v>0</v>
      </c>
      <c r="V41" s="108"/>
      <c r="W41" s="33">
        <v>54</v>
      </c>
      <c r="X41" s="171">
        <f t="shared" si="16"/>
        <v>54</v>
      </c>
      <c r="Y41" s="108"/>
      <c r="Z41" s="33"/>
      <c r="AA41" s="171">
        <f t="shared" si="17"/>
        <v>0</v>
      </c>
      <c r="AB41" s="108">
        <v>54</v>
      </c>
      <c r="AC41" s="90"/>
      <c r="AD41" s="65"/>
      <c r="AE41" s="65"/>
      <c r="AF41" s="65"/>
      <c r="AG41" s="65"/>
      <c r="AH41" s="65"/>
    </row>
    <row r="42" spans="1:34" s="22" customFormat="1" ht="30" customHeight="1" x14ac:dyDescent="0.25">
      <c r="A42" s="123" t="s">
        <v>274</v>
      </c>
      <c r="B42" s="76" t="s">
        <v>275</v>
      </c>
      <c r="C42" s="125"/>
      <c r="D42" s="30"/>
      <c r="E42" s="30">
        <v>4</v>
      </c>
      <c r="F42" s="126"/>
      <c r="G42" s="126"/>
      <c r="H42" s="34">
        <f t="shared" si="13"/>
        <v>36</v>
      </c>
      <c r="I42" s="35">
        <v>6</v>
      </c>
      <c r="J42" s="35">
        <v>30</v>
      </c>
      <c r="K42" s="127">
        <v>6</v>
      </c>
      <c r="L42" s="127"/>
      <c r="M42" s="131"/>
      <c r="N42" s="131">
        <v>2</v>
      </c>
      <c r="O42" s="174">
        <v>2</v>
      </c>
      <c r="P42" s="172"/>
      <c r="Q42" s="128"/>
      <c r="R42" s="171">
        <f t="shared" si="14"/>
        <v>0</v>
      </c>
      <c r="S42" s="107"/>
      <c r="T42" s="30">
        <v>36</v>
      </c>
      <c r="U42" s="171">
        <f t="shared" si="15"/>
        <v>36</v>
      </c>
      <c r="V42" s="108"/>
      <c r="W42" s="33"/>
      <c r="X42" s="171">
        <f t="shared" si="16"/>
        <v>0</v>
      </c>
      <c r="Y42" s="108"/>
      <c r="Z42" s="33"/>
      <c r="AA42" s="171">
        <f t="shared" si="17"/>
        <v>0</v>
      </c>
      <c r="AB42" s="108"/>
      <c r="AC42" s="90">
        <v>36</v>
      </c>
      <c r="AD42" s="65"/>
      <c r="AE42" s="65"/>
      <c r="AF42" s="65"/>
      <c r="AG42" s="65"/>
      <c r="AH42" s="65"/>
    </row>
    <row r="43" spans="1:34" s="22" customFormat="1" ht="16.5" customHeight="1" x14ac:dyDescent="0.25">
      <c r="A43" s="123" t="s">
        <v>295</v>
      </c>
      <c r="B43" s="125" t="s">
        <v>226</v>
      </c>
      <c r="C43" s="125"/>
      <c r="D43" s="30"/>
      <c r="E43" s="30">
        <v>5</v>
      </c>
      <c r="F43" s="126"/>
      <c r="G43" s="126"/>
      <c r="H43" s="34">
        <f t="shared" si="13"/>
        <v>36</v>
      </c>
      <c r="I43" s="35">
        <v>16</v>
      </c>
      <c r="J43" s="35">
        <v>20</v>
      </c>
      <c r="K43" s="127">
        <v>16</v>
      </c>
      <c r="L43" s="127"/>
      <c r="M43" s="131"/>
      <c r="N43" s="131">
        <v>2</v>
      </c>
      <c r="O43" s="174">
        <v>2</v>
      </c>
      <c r="P43" s="172"/>
      <c r="Q43" s="128"/>
      <c r="R43" s="171">
        <f t="shared" si="14"/>
        <v>0</v>
      </c>
      <c r="S43" s="107"/>
      <c r="T43" s="30"/>
      <c r="U43" s="171">
        <f t="shared" si="15"/>
        <v>0</v>
      </c>
      <c r="V43" s="108">
        <v>36</v>
      </c>
      <c r="W43" s="33"/>
      <c r="X43" s="171">
        <f t="shared" si="16"/>
        <v>36</v>
      </c>
      <c r="Y43" s="108"/>
      <c r="Z43" s="33"/>
      <c r="AA43" s="171">
        <f>Z43+Y43</f>
        <v>0</v>
      </c>
      <c r="AB43" s="108"/>
      <c r="AC43" s="90">
        <v>36</v>
      </c>
      <c r="AD43" s="65"/>
      <c r="AE43" s="65"/>
      <c r="AF43" s="65"/>
      <c r="AG43" s="65"/>
      <c r="AH43" s="65"/>
    </row>
    <row r="44" spans="1:34" s="22" customFormat="1" ht="30.75" customHeight="1" x14ac:dyDescent="0.25">
      <c r="A44" s="123" t="s">
        <v>296</v>
      </c>
      <c r="B44" s="214" t="s">
        <v>294</v>
      </c>
      <c r="C44" s="125">
        <v>6</v>
      </c>
      <c r="D44" s="30"/>
      <c r="E44" s="30"/>
      <c r="F44" s="126">
        <v>7</v>
      </c>
      <c r="G44" s="126"/>
      <c r="H44" s="34">
        <f t="shared" si="13"/>
        <v>72</v>
      </c>
      <c r="I44" s="35">
        <v>22</v>
      </c>
      <c r="J44" s="35">
        <v>50</v>
      </c>
      <c r="K44" s="127">
        <v>22</v>
      </c>
      <c r="L44" s="127"/>
      <c r="M44" s="131"/>
      <c r="N44" s="131">
        <v>6</v>
      </c>
      <c r="O44" s="174">
        <v>6</v>
      </c>
      <c r="P44" s="172"/>
      <c r="Q44" s="128"/>
      <c r="R44" s="171">
        <f t="shared" si="14"/>
        <v>0</v>
      </c>
      <c r="S44" s="107"/>
      <c r="T44" s="30"/>
      <c r="U44" s="171">
        <f t="shared" si="15"/>
        <v>0</v>
      </c>
      <c r="V44" s="108"/>
      <c r="W44" s="33"/>
      <c r="X44" s="171">
        <f t="shared" si="16"/>
        <v>0</v>
      </c>
      <c r="Y44" s="108">
        <v>72</v>
      </c>
      <c r="Z44" s="33"/>
      <c r="AA44" s="171">
        <f>Z44+Y44</f>
        <v>72</v>
      </c>
      <c r="AB44" s="108"/>
      <c r="AC44" s="33">
        <v>72</v>
      </c>
      <c r="AD44" s="65"/>
      <c r="AE44" s="65"/>
      <c r="AF44" s="65"/>
      <c r="AG44" s="65"/>
      <c r="AH44" s="65"/>
    </row>
    <row r="45" spans="1:34" s="22" customFormat="1" ht="15" customHeight="1" x14ac:dyDescent="0.25">
      <c r="A45" s="123" t="s">
        <v>298</v>
      </c>
      <c r="B45" s="125" t="s">
        <v>299</v>
      </c>
      <c r="C45" s="125"/>
      <c r="D45" s="30"/>
      <c r="E45" s="30">
        <v>6</v>
      </c>
      <c r="F45" s="126"/>
      <c r="G45" s="126"/>
      <c r="H45" s="34">
        <f t="shared" si="13"/>
        <v>72</v>
      </c>
      <c r="I45" s="35">
        <v>22</v>
      </c>
      <c r="J45" s="35">
        <v>50</v>
      </c>
      <c r="K45" s="127">
        <v>22</v>
      </c>
      <c r="L45" s="127"/>
      <c r="M45" s="131"/>
      <c r="N45" s="131">
        <v>2</v>
      </c>
      <c r="O45" s="174">
        <v>2</v>
      </c>
      <c r="P45" s="172"/>
      <c r="Q45" s="128"/>
      <c r="R45" s="171">
        <f t="shared" si="14"/>
        <v>0</v>
      </c>
      <c r="S45" s="107"/>
      <c r="T45" s="30"/>
      <c r="U45" s="171">
        <f t="shared" si="15"/>
        <v>0</v>
      </c>
      <c r="V45" s="108"/>
      <c r="W45" s="33">
        <v>72</v>
      </c>
      <c r="X45" s="171">
        <f t="shared" si="16"/>
        <v>72</v>
      </c>
      <c r="Y45" s="108"/>
      <c r="Z45" s="33"/>
      <c r="AA45" s="171">
        <f>Z45+Y45</f>
        <v>0</v>
      </c>
      <c r="AB45" s="108"/>
      <c r="AC45" s="33">
        <v>72</v>
      </c>
      <c r="AD45" s="65"/>
      <c r="AE45" s="65"/>
      <c r="AF45" s="65"/>
      <c r="AG45" s="65"/>
      <c r="AH45" s="65"/>
    </row>
    <row r="46" spans="1:34" ht="15" customHeight="1" x14ac:dyDescent="0.25">
      <c r="A46" s="88" t="s">
        <v>3</v>
      </c>
      <c r="B46" s="74" t="s">
        <v>4</v>
      </c>
      <c r="C46" s="74">
        <f>C47</f>
        <v>8</v>
      </c>
      <c r="D46" s="74">
        <f t="shared" ref="D46:G46" si="18">D47</f>
        <v>0</v>
      </c>
      <c r="E46" s="74">
        <f t="shared" si="18"/>
        <v>16</v>
      </c>
      <c r="F46" s="74">
        <f t="shared" si="18"/>
        <v>12</v>
      </c>
      <c r="G46" s="74">
        <f t="shared" si="18"/>
        <v>2</v>
      </c>
      <c r="H46" s="38">
        <f>H47</f>
        <v>2130</v>
      </c>
      <c r="I46" s="38">
        <f t="shared" ref="I46:AC46" si="19">I47</f>
        <v>1668</v>
      </c>
      <c r="J46" s="38">
        <f t="shared" si="19"/>
        <v>936</v>
      </c>
      <c r="K46" s="38">
        <f t="shared" si="19"/>
        <v>476</v>
      </c>
      <c r="L46" s="38">
        <f t="shared" si="19"/>
        <v>792</v>
      </c>
      <c r="M46" s="38">
        <f t="shared" si="19"/>
        <v>40</v>
      </c>
      <c r="N46" s="38">
        <f t="shared" si="19"/>
        <v>58</v>
      </c>
      <c r="O46" s="175">
        <f t="shared" si="19"/>
        <v>90</v>
      </c>
      <c r="P46" s="173">
        <f t="shared" si="19"/>
        <v>0</v>
      </c>
      <c r="Q46" s="38">
        <f t="shared" si="19"/>
        <v>0</v>
      </c>
      <c r="R46" s="175">
        <f t="shared" si="19"/>
        <v>0</v>
      </c>
      <c r="S46" s="173">
        <f t="shared" si="19"/>
        <v>240</v>
      </c>
      <c r="T46" s="38">
        <f t="shared" si="19"/>
        <v>384</v>
      </c>
      <c r="U46" s="175">
        <f t="shared" si="19"/>
        <v>624</v>
      </c>
      <c r="V46" s="173">
        <f t="shared" si="19"/>
        <v>440</v>
      </c>
      <c r="W46" s="38">
        <f t="shared" si="19"/>
        <v>620</v>
      </c>
      <c r="X46" s="175">
        <f t="shared" si="19"/>
        <v>1060</v>
      </c>
      <c r="Y46" s="173">
        <f t="shared" si="19"/>
        <v>446</v>
      </c>
      <c r="Z46" s="38">
        <f t="shared" si="19"/>
        <v>0</v>
      </c>
      <c r="AA46" s="175">
        <f t="shared" si="19"/>
        <v>446</v>
      </c>
      <c r="AB46" s="173">
        <f t="shared" si="19"/>
        <v>1598</v>
      </c>
      <c r="AC46" s="38">
        <f t="shared" si="19"/>
        <v>532</v>
      </c>
      <c r="AD46" s="7"/>
      <c r="AE46" s="7"/>
      <c r="AF46" s="7"/>
      <c r="AG46" s="7"/>
      <c r="AH46" s="7"/>
    </row>
    <row r="47" spans="1:34" ht="15" customHeight="1" x14ac:dyDescent="0.25">
      <c r="A47" s="88" t="s">
        <v>5</v>
      </c>
      <c r="B47" s="74" t="s">
        <v>6</v>
      </c>
      <c r="C47" s="74">
        <f>C48+C60+C67+C73+C79</f>
        <v>8</v>
      </c>
      <c r="D47" s="74">
        <f t="shared" ref="D47:G47" si="20">D48+D60+D67+D73+D79</f>
        <v>0</v>
      </c>
      <c r="E47" s="74">
        <f t="shared" si="20"/>
        <v>16</v>
      </c>
      <c r="F47" s="74">
        <f t="shared" si="20"/>
        <v>12</v>
      </c>
      <c r="G47" s="74">
        <f t="shared" si="20"/>
        <v>2</v>
      </c>
      <c r="H47" s="38">
        <f>H48+H60+H73</f>
        <v>2130</v>
      </c>
      <c r="I47" s="38">
        <f>I48+I60+I73+I67+I79</f>
        <v>1668</v>
      </c>
      <c r="J47" s="38">
        <f t="shared" ref="J47:AC47" si="21">J48+J60+J73</f>
        <v>936</v>
      </c>
      <c r="K47" s="38">
        <f>K48+K60+K73+K67+K79</f>
        <v>476</v>
      </c>
      <c r="L47" s="38">
        <f t="shared" si="21"/>
        <v>792</v>
      </c>
      <c r="M47" s="38">
        <f t="shared" si="21"/>
        <v>40</v>
      </c>
      <c r="N47" s="38">
        <f t="shared" si="21"/>
        <v>58</v>
      </c>
      <c r="O47" s="175">
        <f t="shared" si="21"/>
        <v>90</v>
      </c>
      <c r="P47" s="173">
        <f t="shared" si="21"/>
        <v>0</v>
      </c>
      <c r="Q47" s="38">
        <f t="shared" si="21"/>
        <v>0</v>
      </c>
      <c r="R47" s="175">
        <f t="shared" si="21"/>
        <v>0</v>
      </c>
      <c r="S47" s="173">
        <f t="shared" si="21"/>
        <v>240</v>
      </c>
      <c r="T47" s="38">
        <f t="shared" si="21"/>
        <v>384</v>
      </c>
      <c r="U47" s="175">
        <f t="shared" si="21"/>
        <v>624</v>
      </c>
      <c r="V47" s="173">
        <f t="shared" si="21"/>
        <v>440</v>
      </c>
      <c r="W47" s="38">
        <f t="shared" si="21"/>
        <v>620</v>
      </c>
      <c r="X47" s="175">
        <f t="shared" si="21"/>
        <v>1060</v>
      </c>
      <c r="Y47" s="173">
        <f t="shared" si="21"/>
        <v>446</v>
      </c>
      <c r="Z47" s="38">
        <f t="shared" si="21"/>
        <v>0</v>
      </c>
      <c r="AA47" s="175">
        <f t="shared" si="21"/>
        <v>446</v>
      </c>
      <c r="AB47" s="173">
        <f t="shared" si="21"/>
        <v>1598</v>
      </c>
      <c r="AC47" s="38">
        <f t="shared" si="21"/>
        <v>532</v>
      </c>
      <c r="AD47" s="7"/>
      <c r="AE47" s="7"/>
      <c r="AF47" s="7"/>
      <c r="AG47" s="7"/>
      <c r="AH47" s="7"/>
    </row>
    <row r="48" spans="1:34" ht="58.5" customHeight="1" x14ac:dyDescent="0.25">
      <c r="A48" s="111" t="s">
        <v>7</v>
      </c>
      <c r="B48" s="40" t="s">
        <v>237</v>
      </c>
      <c r="C48" s="40">
        <v>5</v>
      </c>
      <c r="D48" s="41">
        <v>0</v>
      </c>
      <c r="E48" s="41">
        <v>5</v>
      </c>
      <c r="F48" s="199">
        <v>5</v>
      </c>
      <c r="G48" s="199">
        <v>1</v>
      </c>
      <c r="H48" s="100">
        <f>H49+H57+H58+H50+H51+H52+H53+H54+H55+H56+H59</f>
        <v>1308</v>
      </c>
      <c r="I48" s="100">
        <f>I49+I57+I58+I50+I51+I52+I53+I54+I55+I56+I59</f>
        <v>708</v>
      </c>
      <c r="J48" s="100">
        <f t="shared" ref="J48:AC48" si="22">J49+J57+J58+J50+J51+J52+J53+J54+J55+J56+J59</f>
        <v>598</v>
      </c>
      <c r="K48" s="100">
        <f t="shared" si="22"/>
        <v>272</v>
      </c>
      <c r="L48" s="100">
        <f t="shared" si="22"/>
        <v>432</v>
      </c>
      <c r="M48" s="100">
        <f t="shared" si="22"/>
        <v>20</v>
      </c>
      <c r="N48" s="100">
        <f t="shared" si="22"/>
        <v>40</v>
      </c>
      <c r="O48" s="100">
        <f t="shared" si="22"/>
        <v>48</v>
      </c>
      <c r="P48" s="100">
        <f t="shared" si="22"/>
        <v>0</v>
      </c>
      <c r="Q48" s="100">
        <f t="shared" si="22"/>
        <v>0</v>
      </c>
      <c r="R48" s="100">
        <f t="shared" si="22"/>
        <v>0</v>
      </c>
      <c r="S48" s="100">
        <f t="shared" si="22"/>
        <v>240</v>
      </c>
      <c r="T48" s="100">
        <f t="shared" si="22"/>
        <v>384</v>
      </c>
      <c r="U48" s="100">
        <f t="shared" si="22"/>
        <v>624</v>
      </c>
      <c r="V48" s="100">
        <f t="shared" si="22"/>
        <v>278</v>
      </c>
      <c r="W48" s="100">
        <f t="shared" si="22"/>
        <v>406</v>
      </c>
      <c r="X48" s="100">
        <f t="shared" si="22"/>
        <v>684</v>
      </c>
      <c r="Y48" s="100">
        <f t="shared" si="22"/>
        <v>0</v>
      </c>
      <c r="Z48" s="100">
        <f t="shared" si="22"/>
        <v>0</v>
      </c>
      <c r="AA48" s="100">
        <f t="shared" si="22"/>
        <v>0</v>
      </c>
      <c r="AB48" s="100">
        <f t="shared" si="22"/>
        <v>1112</v>
      </c>
      <c r="AC48" s="100">
        <f t="shared" si="22"/>
        <v>196</v>
      </c>
      <c r="AD48" s="7"/>
      <c r="AE48" s="7"/>
      <c r="AF48" s="7"/>
      <c r="AG48" s="7"/>
      <c r="AH48" s="7"/>
    </row>
    <row r="49" spans="1:34" ht="17.25" customHeight="1" x14ac:dyDescent="0.25">
      <c r="A49" s="112" t="s">
        <v>55</v>
      </c>
      <c r="B49" s="144" t="s">
        <v>238</v>
      </c>
      <c r="C49" s="36">
        <v>3</v>
      </c>
      <c r="D49" s="31"/>
      <c r="E49" s="31"/>
      <c r="F49" s="30">
        <v>4</v>
      </c>
      <c r="G49" s="30"/>
      <c r="H49" s="28">
        <f>R49+U49+X49+AA49</f>
        <v>164</v>
      </c>
      <c r="I49" s="35">
        <v>60</v>
      </c>
      <c r="J49" s="35">
        <v>104</v>
      </c>
      <c r="K49" s="127">
        <v>60</v>
      </c>
      <c r="L49" s="29"/>
      <c r="M49" s="29"/>
      <c r="N49" s="29">
        <v>6</v>
      </c>
      <c r="O49" s="105">
        <v>6</v>
      </c>
      <c r="P49" s="107"/>
      <c r="Q49" s="30"/>
      <c r="R49" s="171">
        <f>Q49+P49</f>
        <v>0</v>
      </c>
      <c r="S49" s="107">
        <v>72</v>
      </c>
      <c r="T49" s="30">
        <v>92</v>
      </c>
      <c r="U49" s="171">
        <f>T49+S49</f>
        <v>164</v>
      </c>
      <c r="V49" s="108"/>
      <c r="W49" s="33"/>
      <c r="X49" s="171">
        <f>W49+V49</f>
        <v>0</v>
      </c>
      <c r="Y49" s="108"/>
      <c r="Z49" s="33"/>
      <c r="AA49" s="171">
        <f>Z49+Y49</f>
        <v>0</v>
      </c>
      <c r="AB49" s="108">
        <v>142</v>
      </c>
      <c r="AC49" s="90">
        <v>22</v>
      </c>
      <c r="AD49" s="67"/>
      <c r="AE49" s="67"/>
      <c r="AF49" s="67"/>
      <c r="AG49" s="68"/>
      <c r="AH49" s="7"/>
    </row>
    <row r="50" spans="1:34" ht="42" customHeight="1" x14ac:dyDescent="0.25">
      <c r="A50" s="112" t="s">
        <v>200</v>
      </c>
      <c r="B50" s="76" t="s">
        <v>239</v>
      </c>
      <c r="C50" s="36">
        <v>5</v>
      </c>
      <c r="D50" s="31"/>
      <c r="E50" s="31"/>
      <c r="F50" s="30">
        <v>6</v>
      </c>
      <c r="G50" s="30">
        <v>6</v>
      </c>
      <c r="H50" s="28">
        <f t="shared" ref="H50:H59" si="23">R50+U50+X50+AA50</f>
        <v>90</v>
      </c>
      <c r="I50" s="120">
        <v>28</v>
      </c>
      <c r="J50" s="120">
        <v>62</v>
      </c>
      <c r="K50" s="29">
        <v>28</v>
      </c>
      <c r="L50" s="29"/>
      <c r="M50" s="29">
        <v>20</v>
      </c>
      <c r="N50" s="29">
        <v>4</v>
      </c>
      <c r="O50" s="105">
        <v>6</v>
      </c>
      <c r="P50" s="107"/>
      <c r="Q50" s="30"/>
      <c r="R50" s="171">
        <f t="shared" ref="R50:R59" si="24">Q50+P50</f>
        <v>0</v>
      </c>
      <c r="S50" s="107"/>
      <c r="T50" s="30"/>
      <c r="U50" s="171">
        <f t="shared" ref="U50:U56" si="25">T50+S50</f>
        <v>0</v>
      </c>
      <c r="V50" s="108">
        <v>44</v>
      </c>
      <c r="W50" s="33">
        <v>46</v>
      </c>
      <c r="X50" s="171">
        <f t="shared" ref="X50:X59" si="26">W50+V50</f>
        <v>90</v>
      </c>
      <c r="Y50" s="108"/>
      <c r="Z50" s="33"/>
      <c r="AA50" s="171">
        <f t="shared" ref="AA50:AA59" si="27">Z50+Y50</f>
        <v>0</v>
      </c>
      <c r="AB50" s="108">
        <v>90</v>
      </c>
      <c r="AC50" s="90"/>
      <c r="AD50" s="67"/>
      <c r="AE50" s="67"/>
      <c r="AF50" s="67"/>
      <c r="AG50" s="68"/>
      <c r="AH50" s="7"/>
    </row>
    <row r="51" spans="1:34" ht="29.25" customHeight="1" x14ac:dyDescent="0.25">
      <c r="A51" s="112" t="s">
        <v>245</v>
      </c>
      <c r="B51" s="76" t="s">
        <v>240</v>
      </c>
      <c r="C51" s="36">
        <v>3</v>
      </c>
      <c r="D51" s="31"/>
      <c r="E51" s="31"/>
      <c r="F51" s="200">
        <v>4</v>
      </c>
      <c r="G51" s="30"/>
      <c r="H51" s="28">
        <f t="shared" si="23"/>
        <v>116</v>
      </c>
      <c r="I51" s="120">
        <v>26</v>
      </c>
      <c r="J51" s="120">
        <v>90</v>
      </c>
      <c r="K51" s="29">
        <v>26</v>
      </c>
      <c r="L51" s="29"/>
      <c r="M51" s="29"/>
      <c r="N51" s="29">
        <v>6</v>
      </c>
      <c r="O51" s="105">
        <v>6</v>
      </c>
      <c r="P51" s="107"/>
      <c r="Q51" s="30"/>
      <c r="R51" s="171">
        <f t="shared" si="24"/>
        <v>0</v>
      </c>
      <c r="S51" s="107">
        <v>36</v>
      </c>
      <c r="T51" s="30">
        <v>80</v>
      </c>
      <c r="U51" s="171">
        <f t="shared" si="25"/>
        <v>116</v>
      </c>
      <c r="V51" s="108"/>
      <c r="W51" s="33"/>
      <c r="X51" s="171">
        <f t="shared" si="26"/>
        <v>0</v>
      </c>
      <c r="Y51" s="108"/>
      <c r="Z51" s="33"/>
      <c r="AA51" s="171">
        <f t="shared" si="27"/>
        <v>0</v>
      </c>
      <c r="AB51" s="108">
        <v>116</v>
      </c>
      <c r="AC51" s="90"/>
      <c r="AD51" s="67"/>
      <c r="AE51" s="67"/>
      <c r="AF51" s="67"/>
      <c r="AG51" s="68"/>
      <c r="AH51" s="7"/>
    </row>
    <row r="52" spans="1:34" ht="60" customHeight="1" x14ac:dyDescent="0.25">
      <c r="A52" s="112" t="s">
        <v>246</v>
      </c>
      <c r="B52" s="76" t="s">
        <v>241</v>
      </c>
      <c r="C52" s="36">
        <v>3</v>
      </c>
      <c r="D52" s="31"/>
      <c r="E52" s="31">
        <v>4</v>
      </c>
      <c r="F52" s="200"/>
      <c r="G52" s="30"/>
      <c r="H52" s="28">
        <f t="shared" si="23"/>
        <v>80</v>
      </c>
      <c r="I52" s="120">
        <v>26</v>
      </c>
      <c r="J52" s="120">
        <v>54</v>
      </c>
      <c r="K52" s="29">
        <v>26</v>
      </c>
      <c r="L52" s="29"/>
      <c r="M52" s="29"/>
      <c r="N52" s="29">
        <v>6</v>
      </c>
      <c r="O52" s="105">
        <v>2</v>
      </c>
      <c r="P52" s="107"/>
      <c r="Q52" s="30"/>
      <c r="R52" s="171">
        <f t="shared" si="24"/>
        <v>0</v>
      </c>
      <c r="S52" s="107">
        <v>36</v>
      </c>
      <c r="T52" s="30">
        <v>44</v>
      </c>
      <c r="U52" s="171">
        <f t="shared" si="25"/>
        <v>80</v>
      </c>
      <c r="V52" s="108"/>
      <c r="W52" s="33"/>
      <c r="X52" s="171">
        <f t="shared" si="26"/>
        <v>0</v>
      </c>
      <c r="Y52" s="108"/>
      <c r="Z52" s="33"/>
      <c r="AA52" s="171">
        <f t="shared" si="27"/>
        <v>0</v>
      </c>
      <c r="AB52" s="108">
        <v>68</v>
      </c>
      <c r="AC52" s="90">
        <v>12</v>
      </c>
      <c r="AD52" s="67"/>
      <c r="AE52" s="67"/>
      <c r="AF52" s="67"/>
      <c r="AG52" s="68"/>
      <c r="AH52" s="7"/>
    </row>
    <row r="53" spans="1:34" ht="27.75" customHeight="1" x14ac:dyDescent="0.25">
      <c r="A53" s="112" t="s">
        <v>247</v>
      </c>
      <c r="B53" s="76" t="s">
        <v>242</v>
      </c>
      <c r="C53" s="36">
        <v>5</v>
      </c>
      <c r="D53" s="31"/>
      <c r="E53" s="267" t="s">
        <v>281</v>
      </c>
      <c r="F53" s="30"/>
      <c r="G53" s="30"/>
      <c r="H53" s="28">
        <f t="shared" si="23"/>
        <v>138</v>
      </c>
      <c r="I53" s="120">
        <v>38</v>
      </c>
      <c r="J53" s="120">
        <v>100</v>
      </c>
      <c r="K53" s="29">
        <v>38</v>
      </c>
      <c r="L53" s="29"/>
      <c r="M53" s="29"/>
      <c r="N53" s="29">
        <v>6</v>
      </c>
      <c r="O53" s="105">
        <v>2</v>
      </c>
      <c r="P53" s="107"/>
      <c r="Q53" s="30"/>
      <c r="R53" s="171">
        <f t="shared" si="24"/>
        <v>0</v>
      </c>
      <c r="S53" s="107"/>
      <c r="T53" s="30"/>
      <c r="U53" s="171">
        <f t="shared" si="25"/>
        <v>0</v>
      </c>
      <c r="V53" s="108">
        <v>90</v>
      </c>
      <c r="W53" s="33">
        <v>48</v>
      </c>
      <c r="X53" s="171">
        <f t="shared" si="26"/>
        <v>138</v>
      </c>
      <c r="Y53" s="108"/>
      <c r="Z53" s="33"/>
      <c r="AA53" s="171">
        <f t="shared" si="27"/>
        <v>0</v>
      </c>
      <c r="AB53" s="108">
        <v>138</v>
      </c>
      <c r="AC53" s="90"/>
      <c r="AD53" s="67"/>
      <c r="AE53" s="67"/>
      <c r="AF53" s="67"/>
      <c r="AG53" s="68"/>
      <c r="AH53" s="7"/>
    </row>
    <row r="54" spans="1:34" ht="17.25" customHeight="1" x14ac:dyDescent="0.25">
      <c r="A54" s="112" t="s">
        <v>248</v>
      </c>
      <c r="B54" s="76" t="s">
        <v>243</v>
      </c>
      <c r="C54" s="36"/>
      <c r="D54" s="31"/>
      <c r="E54" s="268"/>
      <c r="F54" s="30"/>
      <c r="G54" s="30"/>
      <c r="H54" s="28">
        <f t="shared" si="23"/>
        <v>54</v>
      </c>
      <c r="I54" s="120">
        <v>20</v>
      </c>
      <c r="J54" s="120">
        <v>34</v>
      </c>
      <c r="K54" s="29">
        <v>20</v>
      </c>
      <c r="L54" s="29"/>
      <c r="M54" s="29"/>
      <c r="N54" s="29">
        <v>4</v>
      </c>
      <c r="O54" s="105">
        <v>2</v>
      </c>
      <c r="P54" s="107"/>
      <c r="Q54" s="30"/>
      <c r="R54" s="171">
        <f t="shared" si="24"/>
        <v>0</v>
      </c>
      <c r="S54" s="107"/>
      <c r="T54" s="30"/>
      <c r="U54" s="171">
        <f t="shared" si="25"/>
        <v>0</v>
      </c>
      <c r="V54" s="108"/>
      <c r="W54" s="33">
        <v>54</v>
      </c>
      <c r="X54" s="171">
        <f t="shared" si="26"/>
        <v>54</v>
      </c>
      <c r="Y54" s="108"/>
      <c r="Z54" s="33"/>
      <c r="AA54" s="171">
        <f t="shared" si="27"/>
        <v>0</v>
      </c>
      <c r="AB54" s="108">
        <v>54</v>
      </c>
      <c r="AC54" s="90"/>
      <c r="AD54" s="67"/>
      <c r="AE54" s="67"/>
      <c r="AF54" s="67"/>
      <c r="AG54" s="68"/>
      <c r="AH54" s="7"/>
    </row>
    <row r="55" spans="1:34" ht="29.25" customHeight="1" x14ac:dyDescent="0.25">
      <c r="A55" s="112" t="s">
        <v>249</v>
      </c>
      <c r="B55" s="76" t="s">
        <v>244</v>
      </c>
      <c r="C55" s="36"/>
      <c r="D55" s="31"/>
      <c r="E55" s="31"/>
      <c r="F55" s="30">
        <v>5</v>
      </c>
      <c r="G55" s="30"/>
      <c r="H55" s="28">
        <f t="shared" si="23"/>
        <v>72</v>
      </c>
      <c r="I55" s="120">
        <v>18</v>
      </c>
      <c r="J55" s="120">
        <v>54</v>
      </c>
      <c r="K55" s="29">
        <v>18</v>
      </c>
      <c r="L55" s="29"/>
      <c r="M55" s="29"/>
      <c r="N55" s="29">
        <v>2</v>
      </c>
      <c r="O55" s="105">
        <v>6</v>
      </c>
      <c r="P55" s="107"/>
      <c r="Q55" s="30"/>
      <c r="R55" s="171">
        <f t="shared" si="24"/>
        <v>0</v>
      </c>
      <c r="S55" s="107"/>
      <c r="T55" s="30"/>
      <c r="U55" s="171">
        <f t="shared" si="25"/>
        <v>0</v>
      </c>
      <c r="V55" s="108">
        <v>72</v>
      </c>
      <c r="W55" s="33"/>
      <c r="X55" s="171">
        <f t="shared" si="26"/>
        <v>72</v>
      </c>
      <c r="Y55" s="108"/>
      <c r="Z55" s="33"/>
      <c r="AA55" s="171">
        <f t="shared" si="27"/>
        <v>0</v>
      </c>
      <c r="AB55" s="108">
        <v>72</v>
      </c>
      <c r="AC55" s="90"/>
      <c r="AD55" s="67"/>
      <c r="AE55" s="67"/>
      <c r="AF55" s="67"/>
      <c r="AG55" s="68"/>
      <c r="AH55" s="7"/>
    </row>
    <row r="56" spans="1:34" ht="45" customHeight="1" x14ac:dyDescent="0.25">
      <c r="A56" s="112" t="s">
        <v>271</v>
      </c>
      <c r="B56" s="213" t="s">
        <v>268</v>
      </c>
      <c r="C56" s="36"/>
      <c r="D56" s="31"/>
      <c r="E56" s="31">
        <v>3</v>
      </c>
      <c r="F56" s="30">
        <v>4</v>
      </c>
      <c r="G56" s="30"/>
      <c r="H56" s="28">
        <f t="shared" si="23"/>
        <v>156</v>
      </c>
      <c r="I56" s="120">
        <v>56</v>
      </c>
      <c r="J56" s="120">
        <v>100</v>
      </c>
      <c r="K56" s="29">
        <v>56</v>
      </c>
      <c r="L56" s="29"/>
      <c r="M56" s="29"/>
      <c r="N56" s="29">
        <v>6</v>
      </c>
      <c r="O56" s="105">
        <v>8</v>
      </c>
      <c r="P56" s="107"/>
      <c r="Q56" s="30"/>
      <c r="R56" s="171">
        <f t="shared" si="24"/>
        <v>0</v>
      </c>
      <c r="S56" s="107">
        <v>96</v>
      </c>
      <c r="T56" s="30">
        <v>60</v>
      </c>
      <c r="U56" s="171">
        <f t="shared" si="25"/>
        <v>156</v>
      </c>
      <c r="V56" s="108"/>
      <c r="W56" s="33"/>
      <c r="X56" s="171">
        <f t="shared" si="26"/>
        <v>0</v>
      </c>
      <c r="Y56" s="108"/>
      <c r="Z56" s="33"/>
      <c r="AA56" s="171">
        <f t="shared" si="27"/>
        <v>0</v>
      </c>
      <c r="AB56" s="108"/>
      <c r="AC56" s="90">
        <v>156</v>
      </c>
      <c r="AD56" s="67"/>
      <c r="AE56" s="67"/>
      <c r="AF56" s="67"/>
      <c r="AG56" s="68"/>
      <c r="AH56" s="7"/>
    </row>
    <row r="57" spans="1:34" ht="13.5" customHeight="1" x14ac:dyDescent="0.25">
      <c r="A57" s="110" t="s">
        <v>56</v>
      </c>
      <c r="B57" s="36" t="s">
        <v>179</v>
      </c>
      <c r="C57" s="36"/>
      <c r="D57" s="31"/>
      <c r="E57" s="31">
        <v>5</v>
      </c>
      <c r="F57" s="30"/>
      <c r="G57" s="30"/>
      <c r="H57" s="28">
        <f t="shared" si="23"/>
        <v>180</v>
      </c>
      <c r="I57" s="29">
        <f>O57+R57+U57+X57</f>
        <v>182</v>
      </c>
      <c r="J57" s="120"/>
      <c r="K57" s="29"/>
      <c r="L57" s="29">
        <f>R57+U57+X57+AA57</f>
        <v>180</v>
      </c>
      <c r="M57" s="29"/>
      <c r="N57" s="29"/>
      <c r="O57" s="84">
        <v>2</v>
      </c>
      <c r="P57" s="168"/>
      <c r="Q57" s="72"/>
      <c r="R57" s="171">
        <f t="shared" si="24"/>
        <v>0</v>
      </c>
      <c r="S57" s="146"/>
      <c r="T57" s="31">
        <v>108</v>
      </c>
      <c r="U57" s="171">
        <f>T57+S57</f>
        <v>108</v>
      </c>
      <c r="V57" s="108">
        <v>72</v>
      </c>
      <c r="W57" s="33"/>
      <c r="X57" s="171">
        <f t="shared" si="26"/>
        <v>72</v>
      </c>
      <c r="Y57" s="108"/>
      <c r="Z57" s="33"/>
      <c r="AA57" s="171">
        <f t="shared" si="27"/>
        <v>0</v>
      </c>
      <c r="AB57" s="178">
        <v>180</v>
      </c>
      <c r="AC57" s="129">
        <v>0</v>
      </c>
      <c r="AD57" s="69"/>
      <c r="AE57" s="69"/>
      <c r="AF57" s="69"/>
      <c r="AG57" s="69"/>
      <c r="AH57" s="7"/>
    </row>
    <row r="58" spans="1:34" ht="15.75" customHeight="1" x14ac:dyDescent="0.25">
      <c r="A58" s="121" t="s">
        <v>181</v>
      </c>
      <c r="B58" s="36" t="s">
        <v>34</v>
      </c>
      <c r="C58" s="36"/>
      <c r="D58" s="31"/>
      <c r="E58" s="31">
        <v>6</v>
      </c>
      <c r="F58" s="30"/>
      <c r="G58" s="30"/>
      <c r="H58" s="28">
        <f t="shared" si="23"/>
        <v>252</v>
      </c>
      <c r="I58" s="29">
        <f>O58+R58+U58+X58</f>
        <v>254</v>
      </c>
      <c r="J58" s="120"/>
      <c r="K58" s="29"/>
      <c r="L58" s="29">
        <f>R58+U58+X58+AA58</f>
        <v>252</v>
      </c>
      <c r="M58" s="29"/>
      <c r="N58" s="29"/>
      <c r="O58" s="211">
        <v>2</v>
      </c>
      <c r="P58" s="168"/>
      <c r="Q58" s="71"/>
      <c r="R58" s="171">
        <f t="shared" si="24"/>
        <v>0</v>
      </c>
      <c r="S58" s="146"/>
      <c r="T58" s="31"/>
      <c r="U58" s="171">
        <f>T58+S58</f>
        <v>0</v>
      </c>
      <c r="V58" s="108"/>
      <c r="W58" s="33">
        <v>252</v>
      </c>
      <c r="X58" s="171">
        <f t="shared" si="26"/>
        <v>252</v>
      </c>
      <c r="Y58" s="108"/>
      <c r="Z58" s="33"/>
      <c r="AA58" s="171">
        <f t="shared" si="27"/>
        <v>0</v>
      </c>
      <c r="AB58" s="178">
        <v>252</v>
      </c>
      <c r="AC58" s="89"/>
      <c r="AD58" s="69"/>
      <c r="AE58" s="69"/>
      <c r="AF58" s="69"/>
      <c r="AG58" s="69"/>
      <c r="AH58" s="7"/>
    </row>
    <row r="59" spans="1:34" ht="15" customHeight="1" x14ac:dyDescent="0.25">
      <c r="A59" s="110" t="s">
        <v>269</v>
      </c>
      <c r="B59" s="36" t="s">
        <v>147</v>
      </c>
      <c r="C59" s="36"/>
      <c r="D59" s="31"/>
      <c r="E59" s="31"/>
      <c r="F59" s="30">
        <v>6</v>
      </c>
      <c r="G59" s="30"/>
      <c r="H59" s="28">
        <f t="shared" si="23"/>
        <v>6</v>
      </c>
      <c r="I59" s="120"/>
      <c r="J59" s="120"/>
      <c r="K59" s="29"/>
      <c r="L59" s="29"/>
      <c r="M59" s="29"/>
      <c r="N59" s="29"/>
      <c r="O59" s="84">
        <v>6</v>
      </c>
      <c r="P59" s="168"/>
      <c r="Q59" s="71"/>
      <c r="R59" s="171">
        <f t="shared" si="24"/>
        <v>0</v>
      </c>
      <c r="S59" s="176"/>
      <c r="T59" s="31"/>
      <c r="U59" s="171">
        <f>T59+S59</f>
        <v>0</v>
      </c>
      <c r="V59" s="108"/>
      <c r="W59" s="33">
        <v>6</v>
      </c>
      <c r="X59" s="171">
        <f t="shared" si="26"/>
        <v>6</v>
      </c>
      <c r="Y59" s="108"/>
      <c r="Z59" s="33"/>
      <c r="AA59" s="171">
        <f t="shared" si="27"/>
        <v>0</v>
      </c>
      <c r="AB59" s="178"/>
      <c r="AC59" s="89">
        <v>6</v>
      </c>
      <c r="AD59" s="69"/>
      <c r="AE59" s="69"/>
      <c r="AF59" s="69"/>
      <c r="AG59" s="69"/>
      <c r="AH59" s="7"/>
    </row>
    <row r="60" spans="1:34" ht="57" customHeight="1" x14ac:dyDescent="0.25">
      <c r="A60" s="92" t="s">
        <v>8</v>
      </c>
      <c r="B60" s="136" t="s">
        <v>257</v>
      </c>
      <c r="C60" s="42">
        <v>1</v>
      </c>
      <c r="D60" s="42">
        <v>0</v>
      </c>
      <c r="E60" s="42">
        <v>4</v>
      </c>
      <c r="F60" s="37">
        <v>2</v>
      </c>
      <c r="G60" s="37">
        <v>1</v>
      </c>
      <c r="H60" s="100">
        <f>H61+H62+H64+H65+H63+H66</f>
        <v>510</v>
      </c>
      <c r="I60" s="100">
        <f>I61+I62+I64+I65+I63+I66</f>
        <v>322</v>
      </c>
      <c r="J60" s="100">
        <f t="shared" ref="J60:AC60" si="28">J61+J62+J64+J65+J63+J66</f>
        <v>182</v>
      </c>
      <c r="K60" s="100">
        <f t="shared" si="28"/>
        <v>70</v>
      </c>
      <c r="L60" s="100">
        <f t="shared" si="28"/>
        <v>252</v>
      </c>
      <c r="M60" s="100">
        <f t="shared" si="28"/>
        <v>20</v>
      </c>
      <c r="N60" s="100">
        <f t="shared" si="28"/>
        <v>10</v>
      </c>
      <c r="O60" s="100">
        <f t="shared" si="28"/>
        <v>20</v>
      </c>
      <c r="P60" s="100">
        <f t="shared" si="28"/>
        <v>0</v>
      </c>
      <c r="Q60" s="100">
        <f t="shared" si="28"/>
        <v>0</v>
      </c>
      <c r="R60" s="100">
        <f t="shared" si="28"/>
        <v>0</v>
      </c>
      <c r="S60" s="100">
        <f t="shared" si="28"/>
        <v>0</v>
      </c>
      <c r="T60" s="100">
        <f t="shared" si="28"/>
        <v>0</v>
      </c>
      <c r="U60" s="100">
        <f t="shared" si="28"/>
        <v>0</v>
      </c>
      <c r="V60" s="100">
        <f t="shared" si="28"/>
        <v>0</v>
      </c>
      <c r="W60" s="100">
        <f t="shared" si="28"/>
        <v>64</v>
      </c>
      <c r="X60" s="100">
        <f t="shared" si="28"/>
        <v>64</v>
      </c>
      <c r="Y60" s="100">
        <f t="shared" si="28"/>
        <v>446</v>
      </c>
      <c r="Z60" s="100">
        <f t="shared" si="28"/>
        <v>0</v>
      </c>
      <c r="AA60" s="100">
        <f t="shared" si="28"/>
        <v>446</v>
      </c>
      <c r="AB60" s="100">
        <f t="shared" si="28"/>
        <v>450</v>
      </c>
      <c r="AC60" s="100">
        <f t="shared" si="28"/>
        <v>60</v>
      </c>
      <c r="AD60" s="7"/>
      <c r="AE60" s="7"/>
      <c r="AF60" s="7"/>
      <c r="AG60" s="7"/>
      <c r="AH60" s="7"/>
    </row>
    <row r="61" spans="1:34" ht="59.25" customHeight="1" x14ac:dyDescent="0.25">
      <c r="A61" s="110" t="s">
        <v>57</v>
      </c>
      <c r="B61" s="212" t="s">
        <v>251</v>
      </c>
      <c r="C61" s="31">
        <v>6</v>
      </c>
      <c r="D61" s="31"/>
      <c r="E61" s="31"/>
      <c r="F61" s="30">
        <v>7</v>
      </c>
      <c r="G61" s="30">
        <v>7</v>
      </c>
      <c r="H61" s="28">
        <f t="shared" ref="H61:H66" si="29">R61+U61+X61+AA61</f>
        <v>144</v>
      </c>
      <c r="I61" s="120">
        <v>34</v>
      </c>
      <c r="J61" s="120">
        <v>110</v>
      </c>
      <c r="K61" s="29">
        <v>34</v>
      </c>
      <c r="L61" s="29"/>
      <c r="M61" s="29">
        <v>20</v>
      </c>
      <c r="N61" s="29">
        <v>6</v>
      </c>
      <c r="O61" s="105">
        <v>6</v>
      </c>
      <c r="P61" s="107"/>
      <c r="Q61" s="30"/>
      <c r="R61" s="171">
        <f>Q61+P61</f>
        <v>0</v>
      </c>
      <c r="S61" s="107"/>
      <c r="T61" s="30"/>
      <c r="U61" s="171">
        <f t="shared" ref="U61:U66" si="30">T61+S61</f>
        <v>0</v>
      </c>
      <c r="V61" s="108"/>
      <c r="W61" s="33">
        <v>64</v>
      </c>
      <c r="X61" s="171">
        <f t="shared" ref="X61:X66" si="31">W61+V61</f>
        <v>64</v>
      </c>
      <c r="Y61" s="108">
        <v>80</v>
      </c>
      <c r="Z61" s="33"/>
      <c r="AA61" s="171">
        <f t="shared" ref="AA61:AA66" si="32">Z61+Y61</f>
        <v>80</v>
      </c>
      <c r="AB61" s="108">
        <v>90</v>
      </c>
      <c r="AC61" s="90">
        <v>54</v>
      </c>
      <c r="AD61" s="7"/>
      <c r="AE61" s="7"/>
      <c r="AF61" s="7"/>
      <c r="AG61" s="7"/>
      <c r="AH61" s="7"/>
    </row>
    <row r="62" spans="1:34" ht="21" customHeight="1" x14ac:dyDescent="0.25">
      <c r="A62" s="110" t="s">
        <v>58</v>
      </c>
      <c r="B62" s="147" t="s">
        <v>252</v>
      </c>
      <c r="C62" s="146"/>
      <c r="D62" s="31"/>
      <c r="E62" s="31">
        <v>7</v>
      </c>
      <c r="F62" s="30"/>
      <c r="G62" s="30"/>
      <c r="H62" s="28">
        <f t="shared" si="29"/>
        <v>54</v>
      </c>
      <c r="I62" s="120">
        <v>18</v>
      </c>
      <c r="J62" s="120">
        <v>36</v>
      </c>
      <c r="K62" s="29">
        <v>18</v>
      </c>
      <c r="L62" s="29"/>
      <c r="M62" s="29"/>
      <c r="N62" s="29">
        <v>2</v>
      </c>
      <c r="O62" s="105">
        <v>2</v>
      </c>
      <c r="P62" s="107"/>
      <c r="Q62" s="30"/>
      <c r="R62" s="171">
        <f>Q62+P62</f>
        <v>0</v>
      </c>
      <c r="S62" s="107"/>
      <c r="T62" s="30"/>
      <c r="U62" s="171">
        <f t="shared" si="30"/>
        <v>0</v>
      </c>
      <c r="V62" s="108"/>
      <c r="W62" s="33"/>
      <c r="X62" s="171">
        <f t="shared" si="31"/>
        <v>0</v>
      </c>
      <c r="Y62" s="108">
        <v>54</v>
      </c>
      <c r="Z62" s="33"/>
      <c r="AA62" s="171">
        <f t="shared" si="32"/>
        <v>54</v>
      </c>
      <c r="AB62" s="108">
        <v>54</v>
      </c>
      <c r="AC62" s="90">
        <v>0</v>
      </c>
      <c r="AD62" s="7"/>
      <c r="AE62" s="7"/>
      <c r="AF62" s="7"/>
      <c r="AG62" s="7"/>
      <c r="AH62" s="7"/>
    </row>
    <row r="63" spans="1:34" ht="29.25" customHeight="1" x14ac:dyDescent="0.25">
      <c r="A63" s="110" t="s">
        <v>250</v>
      </c>
      <c r="B63" s="145" t="s">
        <v>253</v>
      </c>
      <c r="C63" s="31"/>
      <c r="D63" s="31"/>
      <c r="E63" s="31">
        <v>7</v>
      </c>
      <c r="F63" s="30"/>
      <c r="G63" s="30"/>
      <c r="H63" s="28">
        <f t="shared" si="29"/>
        <v>54</v>
      </c>
      <c r="I63" s="120">
        <v>18</v>
      </c>
      <c r="J63" s="120">
        <v>36</v>
      </c>
      <c r="K63" s="29">
        <v>18</v>
      </c>
      <c r="L63" s="29"/>
      <c r="M63" s="29"/>
      <c r="N63" s="29">
        <v>2</v>
      </c>
      <c r="O63" s="105">
        <v>2</v>
      </c>
      <c r="P63" s="107"/>
      <c r="Q63" s="30"/>
      <c r="R63" s="171">
        <f>Q63+P63</f>
        <v>0</v>
      </c>
      <c r="S63" s="107"/>
      <c r="T63" s="30"/>
      <c r="U63" s="171">
        <f t="shared" si="30"/>
        <v>0</v>
      </c>
      <c r="V63" s="108"/>
      <c r="W63" s="33"/>
      <c r="X63" s="171">
        <f t="shared" si="31"/>
        <v>0</v>
      </c>
      <c r="Y63" s="108">
        <v>54</v>
      </c>
      <c r="Z63" s="33"/>
      <c r="AA63" s="171">
        <f t="shared" si="32"/>
        <v>54</v>
      </c>
      <c r="AB63" s="108">
        <v>54</v>
      </c>
      <c r="AC63" s="90"/>
      <c r="AD63" s="7"/>
      <c r="AE63" s="7"/>
      <c r="AF63" s="7"/>
      <c r="AG63" s="7"/>
      <c r="AH63" s="7"/>
    </row>
    <row r="64" spans="1:34" ht="15" customHeight="1" x14ac:dyDescent="0.25">
      <c r="A64" s="122" t="s">
        <v>204</v>
      </c>
      <c r="B64" s="36" t="s">
        <v>180</v>
      </c>
      <c r="C64" s="31"/>
      <c r="D64" s="31"/>
      <c r="E64" s="31">
        <v>7</v>
      </c>
      <c r="F64" s="30"/>
      <c r="G64" s="30"/>
      <c r="H64" s="28">
        <f t="shared" si="29"/>
        <v>36</v>
      </c>
      <c r="I64" s="29">
        <v>36</v>
      </c>
      <c r="J64" s="120"/>
      <c r="K64" s="29"/>
      <c r="L64" s="29">
        <f>R64+U64+X64+AA64</f>
        <v>36</v>
      </c>
      <c r="M64" s="29"/>
      <c r="N64" s="29"/>
      <c r="O64" s="105">
        <v>2</v>
      </c>
      <c r="P64" s="107"/>
      <c r="Q64" s="30"/>
      <c r="R64" s="171">
        <f>Q64+P64</f>
        <v>0</v>
      </c>
      <c r="S64" s="107"/>
      <c r="T64" s="30"/>
      <c r="U64" s="171">
        <f t="shared" si="30"/>
        <v>0</v>
      </c>
      <c r="V64" s="108"/>
      <c r="W64" s="33"/>
      <c r="X64" s="171">
        <f t="shared" si="31"/>
        <v>0</v>
      </c>
      <c r="Y64" s="108">
        <v>36</v>
      </c>
      <c r="Z64" s="33"/>
      <c r="AA64" s="171">
        <f t="shared" si="32"/>
        <v>36</v>
      </c>
      <c r="AB64" s="182">
        <v>36</v>
      </c>
      <c r="AC64" s="113">
        <v>0</v>
      </c>
      <c r="AD64" s="66"/>
      <c r="AE64" s="66"/>
      <c r="AF64" s="66"/>
      <c r="AG64" s="66"/>
      <c r="AH64" s="66"/>
    </row>
    <row r="65" spans="1:34" ht="14.25" customHeight="1" x14ac:dyDescent="0.25">
      <c r="A65" s="121" t="s">
        <v>59</v>
      </c>
      <c r="B65" s="36" t="s">
        <v>34</v>
      </c>
      <c r="C65" s="31"/>
      <c r="D65" s="31"/>
      <c r="E65" s="31">
        <v>7</v>
      </c>
      <c r="F65" s="30"/>
      <c r="G65" s="30"/>
      <c r="H65" s="28">
        <f t="shared" si="29"/>
        <v>216</v>
      </c>
      <c r="I65" s="29">
        <v>216</v>
      </c>
      <c r="J65" s="120"/>
      <c r="K65" s="29"/>
      <c r="L65" s="29">
        <f>R65+U65+X65+AA65</f>
        <v>216</v>
      </c>
      <c r="M65" s="29"/>
      <c r="N65" s="29"/>
      <c r="O65" s="211">
        <v>2</v>
      </c>
      <c r="P65" s="179"/>
      <c r="Q65" s="72"/>
      <c r="R65" s="171">
        <f>Q65+P65</f>
        <v>0</v>
      </c>
      <c r="S65" s="106"/>
      <c r="T65" s="3"/>
      <c r="U65" s="171">
        <f t="shared" si="30"/>
        <v>0</v>
      </c>
      <c r="V65" s="108"/>
      <c r="W65" s="33"/>
      <c r="X65" s="171">
        <f t="shared" si="31"/>
        <v>0</v>
      </c>
      <c r="Y65" s="108">
        <v>216</v>
      </c>
      <c r="Z65" s="33"/>
      <c r="AA65" s="171">
        <f t="shared" si="32"/>
        <v>216</v>
      </c>
      <c r="AB65" s="108">
        <v>216</v>
      </c>
      <c r="AC65" s="91">
        <v>0</v>
      </c>
      <c r="AD65" s="7"/>
      <c r="AE65" s="17"/>
      <c r="AF65" s="7"/>
      <c r="AG65" s="7"/>
      <c r="AH65" s="7"/>
    </row>
    <row r="66" spans="1:34" ht="15" customHeight="1" x14ac:dyDescent="0.25">
      <c r="A66" s="110" t="s">
        <v>273</v>
      </c>
      <c r="B66" s="36" t="s">
        <v>201</v>
      </c>
      <c r="C66" s="31"/>
      <c r="D66" s="44"/>
      <c r="E66" s="31"/>
      <c r="F66" s="3">
        <v>7</v>
      </c>
      <c r="G66" s="3"/>
      <c r="H66" s="28">
        <f t="shared" si="29"/>
        <v>6</v>
      </c>
      <c r="I66" s="120"/>
      <c r="J66" s="120"/>
      <c r="K66" s="29"/>
      <c r="L66" s="29"/>
      <c r="M66" s="29"/>
      <c r="N66" s="29"/>
      <c r="O66" s="84">
        <v>6</v>
      </c>
      <c r="P66" s="180"/>
      <c r="Q66" s="45"/>
      <c r="R66" s="171"/>
      <c r="S66" s="180"/>
      <c r="T66" s="45"/>
      <c r="U66" s="171">
        <f t="shared" si="30"/>
        <v>0</v>
      </c>
      <c r="V66" s="181"/>
      <c r="W66" s="35"/>
      <c r="X66" s="171">
        <f t="shared" si="31"/>
        <v>0</v>
      </c>
      <c r="Y66" s="181">
        <v>6</v>
      </c>
      <c r="Z66" s="35"/>
      <c r="AA66" s="171">
        <f t="shared" si="32"/>
        <v>6</v>
      </c>
      <c r="AB66" s="181"/>
      <c r="AC66" s="91">
        <v>6</v>
      </c>
      <c r="AD66" s="7"/>
      <c r="AE66" s="7"/>
      <c r="AF66" s="7"/>
      <c r="AG66" s="7"/>
      <c r="AH66" s="7"/>
    </row>
    <row r="67" spans="1:34" ht="74.25" customHeight="1" x14ac:dyDescent="0.25">
      <c r="A67" s="92" t="s">
        <v>17</v>
      </c>
      <c r="B67" s="136" t="s">
        <v>254</v>
      </c>
      <c r="C67" s="42">
        <v>1</v>
      </c>
      <c r="D67" s="42">
        <v>0</v>
      </c>
      <c r="E67" s="42">
        <v>3</v>
      </c>
      <c r="F67" s="37">
        <v>2</v>
      </c>
      <c r="G67" s="37"/>
      <c r="H67" s="100">
        <f>H68+H70+H71+H69+H72</f>
        <v>306</v>
      </c>
      <c r="I67" s="100">
        <f>I68+I70+I71+I69+I72</f>
        <v>218</v>
      </c>
      <c r="J67" s="100">
        <f t="shared" ref="J67:AC67" si="33">J68+J70+J71+J69+J72</f>
        <v>82</v>
      </c>
      <c r="K67" s="100">
        <f t="shared" si="33"/>
        <v>38</v>
      </c>
      <c r="L67" s="100">
        <f t="shared" si="33"/>
        <v>180</v>
      </c>
      <c r="M67" s="100">
        <f t="shared" si="33"/>
        <v>0</v>
      </c>
      <c r="N67" s="100">
        <f t="shared" si="33"/>
        <v>8</v>
      </c>
      <c r="O67" s="100">
        <f t="shared" si="33"/>
        <v>18</v>
      </c>
      <c r="P67" s="100">
        <f t="shared" si="33"/>
        <v>0</v>
      </c>
      <c r="Q67" s="100">
        <f t="shared" si="33"/>
        <v>0</v>
      </c>
      <c r="R67" s="100">
        <f t="shared" si="33"/>
        <v>0</v>
      </c>
      <c r="S67" s="100">
        <f t="shared" si="33"/>
        <v>0</v>
      </c>
      <c r="T67" s="100">
        <f t="shared" si="33"/>
        <v>0</v>
      </c>
      <c r="U67" s="100">
        <f t="shared" si="33"/>
        <v>0</v>
      </c>
      <c r="V67" s="100">
        <f t="shared" si="33"/>
        <v>0</v>
      </c>
      <c r="W67" s="100">
        <f t="shared" si="33"/>
        <v>0</v>
      </c>
      <c r="X67" s="100">
        <f t="shared" si="33"/>
        <v>0</v>
      </c>
      <c r="Y67" s="100">
        <f t="shared" si="33"/>
        <v>42</v>
      </c>
      <c r="Z67" s="100">
        <f t="shared" si="33"/>
        <v>264</v>
      </c>
      <c r="AA67" s="100">
        <f t="shared" si="33"/>
        <v>306</v>
      </c>
      <c r="AB67" s="100">
        <f t="shared" si="33"/>
        <v>300</v>
      </c>
      <c r="AC67" s="100">
        <f t="shared" si="33"/>
        <v>6</v>
      </c>
      <c r="AD67" s="7"/>
      <c r="AE67" s="7"/>
      <c r="AF67" s="7"/>
      <c r="AG67" s="7"/>
      <c r="AH67" s="7"/>
    </row>
    <row r="68" spans="1:34" ht="31.5" customHeight="1" x14ac:dyDescent="0.25">
      <c r="A68" s="110" t="s">
        <v>182</v>
      </c>
      <c r="B68" s="137" t="s">
        <v>255</v>
      </c>
      <c r="C68" s="31">
        <v>7</v>
      </c>
      <c r="D68" s="31"/>
      <c r="E68" s="31"/>
      <c r="F68" s="126">
        <v>8</v>
      </c>
      <c r="G68" s="39"/>
      <c r="H68" s="28">
        <f>R68+U68+X68+AA68</f>
        <v>84</v>
      </c>
      <c r="I68" s="120">
        <v>20</v>
      </c>
      <c r="J68" s="120">
        <v>64</v>
      </c>
      <c r="K68" s="29">
        <v>20</v>
      </c>
      <c r="L68" s="29"/>
      <c r="M68" s="29"/>
      <c r="N68" s="29">
        <v>6</v>
      </c>
      <c r="O68" s="105">
        <v>6</v>
      </c>
      <c r="P68" s="107"/>
      <c r="Q68" s="30"/>
      <c r="R68" s="171">
        <f>Q68+P68</f>
        <v>0</v>
      </c>
      <c r="S68" s="107"/>
      <c r="T68" s="30"/>
      <c r="U68" s="177">
        <f>T68+S68</f>
        <v>0</v>
      </c>
      <c r="V68" s="162"/>
      <c r="W68" s="32"/>
      <c r="X68" s="177">
        <f>W68+V68</f>
        <v>0</v>
      </c>
      <c r="Y68" s="162">
        <v>42</v>
      </c>
      <c r="Z68" s="32">
        <v>42</v>
      </c>
      <c r="AA68" s="177">
        <f>Z68+Y68</f>
        <v>84</v>
      </c>
      <c r="AB68" s="108">
        <v>84</v>
      </c>
      <c r="AC68" s="90"/>
      <c r="AD68" s="7"/>
      <c r="AE68" s="7"/>
      <c r="AF68" s="7"/>
      <c r="AG68" s="7"/>
      <c r="AH68" s="7"/>
    </row>
    <row r="69" spans="1:34" ht="29.25" customHeight="1" x14ac:dyDescent="0.25">
      <c r="A69" s="110" t="s">
        <v>202</v>
      </c>
      <c r="B69" s="137" t="s">
        <v>256</v>
      </c>
      <c r="C69" s="31"/>
      <c r="D69" s="31"/>
      <c r="E69" s="31">
        <v>8</v>
      </c>
      <c r="F69" s="39"/>
      <c r="G69" s="39"/>
      <c r="H69" s="28">
        <f>R69+U69+X69+AA69</f>
        <v>36</v>
      </c>
      <c r="I69" s="120">
        <v>18</v>
      </c>
      <c r="J69" s="120">
        <v>18</v>
      </c>
      <c r="K69" s="29">
        <v>18</v>
      </c>
      <c r="L69" s="29"/>
      <c r="M69" s="29"/>
      <c r="N69" s="29">
        <v>2</v>
      </c>
      <c r="O69" s="105">
        <v>2</v>
      </c>
      <c r="P69" s="107"/>
      <c r="Q69" s="30"/>
      <c r="R69" s="171">
        <f>Q69+P69</f>
        <v>0</v>
      </c>
      <c r="S69" s="107"/>
      <c r="T69" s="30"/>
      <c r="U69" s="177">
        <f>T69+S69</f>
        <v>0</v>
      </c>
      <c r="V69" s="162"/>
      <c r="W69" s="32"/>
      <c r="X69" s="177">
        <f>W69+V69</f>
        <v>0</v>
      </c>
      <c r="Y69" s="162"/>
      <c r="Z69" s="32">
        <v>36</v>
      </c>
      <c r="AA69" s="177">
        <f>Z69+Y69</f>
        <v>36</v>
      </c>
      <c r="AB69" s="108">
        <v>36</v>
      </c>
      <c r="AC69" s="90"/>
      <c r="AD69" s="7"/>
      <c r="AE69" s="7"/>
      <c r="AF69" s="7"/>
      <c r="AG69" s="7"/>
      <c r="AH69" s="7"/>
    </row>
    <row r="70" spans="1:34" ht="15" customHeight="1" x14ac:dyDescent="0.25">
      <c r="A70" s="110" t="s">
        <v>60</v>
      </c>
      <c r="B70" s="36" t="s">
        <v>179</v>
      </c>
      <c r="C70" s="31"/>
      <c r="D70" s="31"/>
      <c r="E70" s="31">
        <v>8</v>
      </c>
      <c r="F70" s="39"/>
      <c r="G70" s="39"/>
      <c r="H70" s="28">
        <f>R70+U70+X70+AA70</f>
        <v>36</v>
      </c>
      <c r="I70" s="29">
        <v>36</v>
      </c>
      <c r="J70" s="120"/>
      <c r="K70" s="29"/>
      <c r="L70" s="29">
        <f>R70+U70+X70+AA70</f>
        <v>36</v>
      </c>
      <c r="M70" s="29"/>
      <c r="N70" s="29"/>
      <c r="O70" s="105">
        <v>2</v>
      </c>
      <c r="P70" s="107"/>
      <c r="Q70" s="30"/>
      <c r="R70" s="171">
        <f>Q70+P70</f>
        <v>0</v>
      </c>
      <c r="S70" s="107"/>
      <c r="T70" s="30"/>
      <c r="U70" s="177">
        <f>T70+S70</f>
        <v>0</v>
      </c>
      <c r="V70" s="162"/>
      <c r="W70" s="32"/>
      <c r="X70" s="177">
        <f>W70+V70</f>
        <v>0</v>
      </c>
      <c r="Y70" s="162"/>
      <c r="Z70" s="32">
        <v>36</v>
      </c>
      <c r="AA70" s="177">
        <f>Z70+Y70</f>
        <v>36</v>
      </c>
      <c r="AB70" s="108">
        <v>36</v>
      </c>
      <c r="AC70" s="90"/>
      <c r="AD70" s="7"/>
      <c r="AE70" s="7"/>
      <c r="AF70" s="7"/>
      <c r="AG70" s="7"/>
      <c r="AH70" s="7"/>
    </row>
    <row r="71" spans="1:34" ht="15" customHeight="1" x14ac:dyDescent="0.25">
      <c r="A71" s="31" t="s">
        <v>184</v>
      </c>
      <c r="B71" s="36" t="s">
        <v>34</v>
      </c>
      <c r="C71" s="31"/>
      <c r="D71" s="31"/>
      <c r="E71" s="31">
        <v>8</v>
      </c>
      <c r="F71" s="39"/>
      <c r="G71" s="39"/>
      <c r="H71" s="28">
        <f>R71+U71+X71+AA71</f>
        <v>144</v>
      </c>
      <c r="I71" s="29">
        <v>144</v>
      </c>
      <c r="J71" s="120"/>
      <c r="K71" s="29"/>
      <c r="L71" s="29">
        <f>R71+U71+X71+AA71</f>
        <v>144</v>
      </c>
      <c r="M71" s="29"/>
      <c r="N71" s="29"/>
      <c r="O71" s="105">
        <v>2</v>
      </c>
      <c r="P71" s="107"/>
      <c r="Q71" s="30"/>
      <c r="R71" s="171">
        <f>Q71+P71</f>
        <v>0</v>
      </c>
      <c r="S71" s="107"/>
      <c r="T71" s="30"/>
      <c r="U71" s="177">
        <f>T71+S71</f>
        <v>0</v>
      </c>
      <c r="V71" s="162"/>
      <c r="W71" s="32"/>
      <c r="X71" s="177">
        <f>W71+V71</f>
        <v>0</v>
      </c>
      <c r="Y71" s="162"/>
      <c r="Z71" s="32">
        <v>144</v>
      </c>
      <c r="AA71" s="177">
        <f>Z71+Y71</f>
        <v>144</v>
      </c>
      <c r="AB71" s="108">
        <v>144</v>
      </c>
      <c r="AC71" s="90"/>
      <c r="AD71" s="7"/>
      <c r="AE71" s="7"/>
      <c r="AF71" s="7"/>
      <c r="AG71" s="7"/>
      <c r="AH71" s="7"/>
    </row>
    <row r="72" spans="1:34" ht="15" customHeight="1" x14ac:dyDescent="0.25">
      <c r="A72" s="110" t="s">
        <v>215</v>
      </c>
      <c r="B72" s="36" t="s">
        <v>201</v>
      </c>
      <c r="C72" s="31"/>
      <c r="D72" s="44"/>
      <c r="E72" s="31"/>
      <c r="F72" s="3">
        <v>8</v>
      </c>
      <c r="G72" s="3"/>
      <c r="H72" s="28">
        <f>R72+U72+X72+AA72</f>
        <v>6</v>
      </c>
      <c r="I72" s="120"/>
      <c r="J72" s="120"/>
      <c r="K72" s="29"/>
      <c r="L72" s="29"/>
      <c r="M72" s="29"/>
      <c r="N72" s="29"/>
      <c r="O72" s="84">
        <v>6</v>
      </c>
      <c r="P72" s="180"/>
      <c r="Q72" s="45"/>
      <c r="R72" s="171"/>
      <c r="S72" s="180"/>
      <c r="T72" s="45"/>
      <c r="U72" s="171"/>
      <c r="V72" s="181"/>
      <c r="W72" s="35"/>
      <c r="X72" s="171"/>
      <c r="Y72" s="181"/>
      <c r="Z72" s="35">
        <v>6</v>
      </c>
      <c r="AA72" s="171">
        <f>Z72+Y72</f>
        <v>6</v>
      </c>
      <c r="AB72" s="181"/>
      <c r="AC72" s="32">
        <v>6</v>
      </c>
      <c r="AD72" s="7"/>
      <c r="AE72" s="7"/>
      <c r="AF72" s="7"/>
      <c r="AG72" s="7"/>
      <c r="AH72" s="7"/>
    </row>
    <row r="73" spans="1:34" ht="48" customHeight="1" x14ac:dyDescent="0.25">
      <c r="A73" s="92" t="s">
        <v>265</v>
      </c>
      <c r="B73" s="75" t="s">
        <v>259</v>
      </c>
      <c r="C73" s="42">
        <v>0</v>
      </c>
      <c r="D73" s="42">
        <v>0</v>
      </c>
      <c r="E73" s="42">
        <v>1</v>
      </c>
      <c r="F73" s="37">
        <v>1</v>
      </c>
      <c r="G73" s="37"/>
      <c r="H73" s="100">
        <f>H74+H76+H77+H75+H78</f>
        <v>312</v>
      </c>
      <c r="I73" s="100">
        <f>I74+I76+I77+I75+I78</f>
        <v>150</v>
      </c>
      <c r="J73" s="100">
        <f t="shared" ref="J73:AC73" si="34">J74+J76+J77+J75+J78</f>
        <v>156</v>
      </c>
      <c r="K73" s="100">
        <f t="shared" si="34"/>
        <v>42</v>
      </c>
      <c r="L73" s="100">
        <f t="shared" si="34"/>
        <v>108</v>
      </c>
      <c r="M73" s="100">
        <f t="shared" si="34"/>
        <v>0</v>
      </c>
      <c r="N73" s="100">
        <f t="shared" si="34"/>
        <v>8</v>
      </c>
      <c r="O73" s="100">
        <f t="shared" si="34"/>
        <v>22</v>
      </c>
      <c r="P73" s="100">
        <f t="shared" si="34"/>
        <v>0</v>
      </c>
      <c r="Q73" s="100">
        <f t="shared" si="34"/>
        <v>0</v>
      </c>
      <c r="R73" s="100">
        <f t="shared" si="34"/>
        <v>0</v>
      </c>
      <c r="S73" s="100">
        <f t="shared" si="34"/>
        <v>0</v>
      </c>
      <c r="T73" s="100">
        <f t="shared" si="34"/>
        <v>0</v>
      </c>
      <c r="U73" s="100">
        <f t="shared" si="34"/>
        <v>0</v>
      </c>
      <c r="V73" s="100">
        <f t="shared" si="34"/>
        <v>162</v>
      </c>
      <c r="W73" s="100">
        <f t="shared" si="34"/>
        <v>150</v>
      </c>
      <c r="X73" s="100">
        <f>X74+X76+X77+X75+X78</f>
        <v>312</v>
      </c>
      <c r="Y73" s="100">
        <f t="shared" si="34"/>
        <v>0</v>
      </c>
      <c r="Z73" s="100">
        <f t="shared" si="34"/>
        <v>0</v>
      </c>
      <c r="AA73" s="100">
        <f t="shared" si="34"/>
        <v>0</v>
      </c>
      <c r="AB73" s="100">
        <f t="shared" si="34"/>
        <v>36</v>
      </c>
      <c r="AC73" s="100">
        <f t="shared" si="34"/>
        <v>276</v>
      </c>
      <c r="AD73" s="7"/>
      <c r="AE73" s="7"/>
      <c r="AF73" s="7"/>
      <c r="AG73" s="7"/>
      <c r="AH73" s="7"/>
    </row>
    <row r="74" spans="1:34" ht="28.5" customHeight="1" x14ac:dyDescent="0.25">
      <c r="A74" s="110" t="s">
        <v>183</v>
      </c>
      <c r="B74" s="36" t="s">
        <v>258</v>
      </c>
      <c r="C74" s="31">
        <v>5</v>
      </c>
      <c r="D74" s="31"/>
      <c r="E74" s="31"/>
      <c r="F74" s="39">
        <v>6</v>
      </c>
      <c r="G74" s="39"/>
      <c r="H74" s="28">
        <f>R74+U74+X74+AA74</f>
        <v>144</v>
      </c>
      <c r="I74" s="120">
        <v>24</v>
      </c>
      <c r="J74" s="120">
        <v>120</v>
      </c>
      <c r="K74" s="29">
        <v>24</v>
      </c>
      <c r="L74" s="29"/>
      <c r="M74" s="29"/>
      <c r="N74" s="29">
        <v>6</v>
      </c>
      <c r="O74" s="105">
        <v>6</v>
      </c>
      <c r="P74" s="107"/>
      <c r="Q74" s="30"/>
      <c r="R74" s="171">
        <f>Q74+P74</f>
        <v>0</v>
      </c>
      <c r="S74" s="107"/>
      <c r="T74" s="30"/>
      <c r="U74" s="171">
        <f>T74+S74</f>
        <v>0</v>
      </c>
      <c r="V74" s="108">
        <v>72</v>
      </c>
      <c r="W74" s="33">
        <v>72</v>
      </c>
      <c r="X74" s="171">
        <f>W74+V74</f>
        <v>144</v>
      </c>
      <c r="Y74" s="108"/>
      <c r="Z74" s="33"/>
      <c r="AA74" s="171">
        <f>Z74+Y74</f>
        <v>0</v>
      </c>
      <c r="AB74" s="108">
        <v>0</v>
      </c>
      <c r="AC74" s="90">
        <v>144</v>
      </c>
      <c r="AD74" s="7"/>
      <c r="AE74" s="7"/>
      <c r="AF74" s="7"/>
      <c r="AG74" s="7"/>
      <c r="AH74" s="7"/>
    </row>
    <row r="75" spans="1:34" ht="18" customHeight="1" x14ac:dyDescent="0.25">
      <c r="A75" s="110" t="s">
        <v>221</v>
      </c>
      <c r="B75" s="36" t="s">
        <v>270</v>
      </c>
      <c r="C75" s="31"/>
      <c r="D75" s="31"/>
      <c r="E75" s="31"/>
      <c r="F75" s="39">
        <v>5</v>
      </c>
      <c r="G75" s="39"/>
      <c r="H75" s="28">
        <f>R75+U75+X75+AA75</f>
        <v>54</v>
      </c>
      <c r="I75" s="120">
        <v>18</v>
      </c>
      <c r="J75" s="120">
        <v>36</v>
      </c>
      <c r="K75" s="29">
        <v>18</v>
      </c>
      <c r="L75" s="29"/>
      <c r="M75" s="29"/>
      <c r="N75" s="29">
        <v>2</v>
      </c>
      <c r="O75" s="105">
        <v>6</v>
      </c>
      <c r="P75" s="107"/>
      <c r="Q75" s="30"/>
      <c r="R75" s="171">
        <f>Q75+P75</f>
        <v>0</v>
      </c>
      <c r="S75" s="107"/>
      <c r="T75" s="30"/>
      <c r="U75" s="171">
        <f>T75+S75</f>
        <v>0</v>
      </c>
      <c r="V75" s="108">
        <v>54</v>
      </c>
      <c r="W75" s="33"/>
      <c r="X75" s="171">
        <f>W75+V75</f>
        <v>54</v>
      </c>
      <c r="Y75" s="108"/>
      <c r="Z75" s="33"/>
      <c r="AA75" s="171">
        <f>Z75+Y75</f>
        <v>0</v>
      </c>
      <c r="AB75" s="108"/>
      <c r="AC75" s="90">
        <v>54</v>
      </c>
      <c r="AD75" s="7"/>
      <c r="AE75" s="7"/>
      <c r="AF75" s="7"/>
      <c r="AG75" s="7"/>
      <c r="AH75" s="7"/>
    </row>
    <row r="76" spans="1:34" ht="14.25" customHeight="1" x14ac:dyDescent="0.25">
      <c r="A76" s="110" t="s">
        <v>185</v>
      </c>
      <c r="B76" s="36" t="s">
        <v>179</v>
      </c>
      <c r="C76" s="31"/>
      <c r="D76" s="31"/>
      <c r="E76" s="267" t="s">
        <v>281</v>
      </c>
      <c r="F76" s="39"/>
      <c r="G76" s="39"/>
      <c r="H76" s="28">
        <f>R76+U76+X76+AA76</f>
        <v>72</v>
      </c>
      <c r="I76" s="120">
        <v>72</v>
      </c>
      <c r="J76" s="120"/>
      <c r="K76" s="29"/>
      <c r="L76" s="29">
        <f>R76+U76+X76+AA76</f>
        <v>72</v>
      </c>
      <c r="M76" s="29"/>
      <c r="N76" s="29"/>
      <c r="O76" s="105">
        <v>2</v>
      </c>
      <c r="P76" s="107"/>
      <c r="Q76" s="30"/>
      <c r="R76" s="171">
        <f>Q76+P76</f>
        <v>0</v>
      </c>
      <c r="S76" s="107"/>
      <c r="T76" s="30"/>
      <c r="U76" s="177">
        <f>T76+S76</f>
        <v>0</v>
      </c>
      <c r="V76" s="162">
        <v>36</v>
      </c>
      <c r="W76" s="32">
        <v>36</v>
      </c>
      <c r="X76" s="171">
        <f>W76+V76</f>
        <v>72</v>
      </c>
      <c r="Y76" s="108"/>
      <c r="Z76" s="33"/>
      <c r="AA76" s="171">
        <f>Z76+Y76</f>
        <v>0</v>
      </c>
      <c r="AB76" s="108">
        <v>36</v>
      </c>
      <c r="AC76" s="90">
        <v>36</v>
      </c>
      <c r="AD76" s="7"/>
      <c r="AE76" s="7"/>
      <c r="AF76" s="7"/>
      <c r="AG76" s="7"/>
      <c r="AH76" s="7"/>
    </row>
    <row r="77" spans="1:34" ht="15" customHeight="1" x14ac:dyDescent="0.25">
      <c r="A77" s="121" t="s">
        <v>186</v>
      </c>
      <c r="B77" s="36" t="s">
        <v>34</v>
      </c>
      <c r="C77" s="31"/>
      <c r="D77" s="31"/>
      <c r="E77" s="268"/>
      <c r="F77" s="39"/>
      <c r="G77" s="39"/>
      <c r="H77" s="28">
        <f>R77+U77+X77+AA77</f>
        <v>36</v>
      </c>
      <c r="I77" s="120">
        <v>36</v>
      </c>
      <c r="J77" s="120"/>
      <c r="K77" s="29"/>
      <c r="L77" s="29">
        <f>R77+U77+X77+AA77</f>
        <v>36</v>
      </c>
      <c r="M77" s="29"/>
      <c r="N77" s="29"/>
      <c r="O77" s="105">
        <v>2</v>
      </c>
      <c r="P77" s="107"/>
      <c r="Q77" s="30"/>
      <c r="R77" s="171">
        <f>Q77+P77</f>
        <v>0</v>
      </c>
      <c r="S77" s="107"/>
      <c r="T77" s="30"/>
      <c r="U77" s="177">
        <f>T77+S77</f>
        <v>0</v>
      </c>
      <c r="V77" s="162"/>
      <c r="W77" s="32">
        <v>36</v>
      </c>
      <c r="X77" s="171">
        <f>W77+V77</f>
        <v>36</v>
      </c>
      <c r="Y77" s="108"/>
      <c r="Z77" s="33"/>
      <c r="AA77" s="171">
        <f>Z77+Y77</f>
        <v>0</v>
      </c>
      <c r="AB77" s="108"/>
      <c r="AC77" s="90">
        <v>36</v>
      </c>
      <c r="AD77" s="7"/>
      <c r="AE77" s="7"/>
      <c r="AF77" s="7"/>
      <c r="AG77" s="7"/>
      <c r="AH77" s="7"/>
    </row>
    <row r="78" spans="1:34" ht="18.75" customHeight="1" x14ac:dyDescent="0.25">
      <c r="A78" s="110" t="s">
        <v>187</v>
      </c>
      <c r="B78" s="36" t="s">
        <v>147</v>
      </c>
      <c r="C78" s="31"/>
      <c r="D78" s="31"/>
      <c r="E78" s="31"/>
      <c r="F78" s="3">
        <v>6</v>
      </c>
      <c r="G78" s="3"/>
      <c r="H78" s="28">
        <f>R78+U78+X78+AA78</f>
        <v>6</v>
      </c>
      <c r="I78" s="120"/>
      <c r="J78" s="120"/>
      <c r="K78" s="29"/>
      <c r="L78" s="29"/>
      <c r="M78" s="29"/>
      <c r="N78" s="29"/>
      <c r="O78" s="105">
        <v>6</v>
      </c>
      <c r="P78" s="107"/>
      <c r="Q78" s="30"/>
      <c r="R78" s="177"/>
      <c r="S78" s="107"/>
      <c r="T78" s="30"/>
      <c r="U78" s="177">
        <f>T78+S78</f>
        <v>0</v>
      </c>
      <c r="V78" s="162"/>
      <c r="W78" s="32">
        <v>6</v>
      </c>
      <c r="X78" s="171">
        <f>W78+V78</f>
        <v>6</v>
      </c>
      <c r="Y78" s="108"/>
      <c r="Z78" s="33"/>
      <c r="AA78" s="171">
        <f>Z78+Y78</f>
        <v>0</v>
      </c>
      <c r="AB78" s="108"/>
      <c r="AC78" s="90">
        <v>6</v>
      </c>
      <c r="AD78" s="7"/>
      <c r="AE78" s="7"/>
      <c r="AF78" s="7"/>
      <c r="AG78" s="7"/>
      <c r="AH78" s="7"/>
    </row>
    <row r="79" spans="1:34" ht="42.75" customHeight="1" x14ac:dyDescent="0.25">
      <c r="A79" s="92" t="s">
        <v>264</v>
      </c>
      <c r="B79" s="75" t="s">
        <v>261</v>
      </c>
      <c r="C79" s="42">
        <v>1</v>
      </c>
      <c r="D79" s="42">
        <v>0</v>
      </c>
      <c r="E79" s="42">
        <v>3</v>
      </c>
      <c r="F79" s="37">
        <v>2</v>
      </c>
      <c r="G79" s="37"/>
      <c r="H79" s="100">
        <f>H80+H82+H83+H81+H84</f>
        <v>436</v>
      </c>
      <c r="I79" s="100">
        <f>I80+I82+I83+I81+I84</f>
        <v>270</v>
      </c>
      <c r="J79" s="100">
        <f t="shared" ref="J79:AC79" si="35">J80+J82+J83+J81+J84</f>
        <v>160</v>
      </c>
      <c r="K79" s="100">
        <f t="shared" si="35"/>
        <v>54</v>
      </c>
      <c r="L79" s="100">
        <f t="shared" si="35"/>
        <v>216</v>
      </c>
      <c r="M79" s="100">
        <f t="shared" si="35"/>
        <v>0</v>
      </c>
      <c r="N79" s="100">
        <f t="shared" si="35"/>
        <v>10</v>
      </c>
      <c r="O79" s="100">
        <f t="shared" si="35"/>
        <v>18</v>
      </c>
      <c r="P79" s="100">
        <f t="shared" si="35"/>
        <v>0</v>
      </c>
      <c r="Q79" s="100">
        <f t="shared" si="35"/>
        <v>0</v>
      </c>
      <c r="R79" s="100">
        <f t="shared" si="35"/>
        <v>0</v>
      </c>
      <c r="S79" s="100">
        <f t="shared" si="35"/>
        <v>0</v>
      </c>
      <c r="T79" s="100">
        <f t="shared" si="35"/>
        <v>0</v>
      </c>
      <c r="U79" s="100">
        <f t="shared" si="35"/>
        <v>0</v>
      </c>
      <c r="V79" s="100">
        <f t="shared" si="35"/>
        <v>0</v>
      </c>
      <c r="W79" s="100">
        <f t="shared" si="35"/>
        <v>0</v>
      </c>
      <c r="X79" s="100">
        <f t="shared" si="35"/>
        <v>0</v>
      </c>
      <c r="Y79" s="100">
        <f t="shared" si="35"/>
        <v>52</v>
      </c>
      <c r="Z79" s="100">
        <f t="shared" si="35"/>
        <v>384</v>
      </c>
      <c r="AA79" s="100">
        <f t="shared" si="35"/>
        <v>436</v>
      </c>
      <c r="AB79" s="100">
        <f t="shared" si="35"/>
        <v>72</v>
      </c>
      <c r="AC79" s="100">
        <f t="shared" si="35"/>
        <v>364</v>
      </c>
      <c r="AD79" s="7"/>
      <c r="AE79" s="7"/>
      <c r="AF79" s="7"/>
      <c r="AG79" s="7"/>
      <c r="AH79" s="7"/>
    </row>
    <row r="80" spans="1:34" ht="44.25" customHeight="1" x14ac:dyDescent="0.25">
      <c r="A80" s="110" t="s">
        <v>222</v>
      </c>
      <c r="B80" s="212" t="s">
        <v>272</v>
      </c>
      <c r="C80" s="31">
        <v>7</v>
      </c>
      <c r="D80" s="31"/>
      <c r="E80" s="31"/>
      <c r="F80" s="39">
        <v>8</v>
      </c>
      <c r="G80" s="39"/>
      <c r="H80" s="28">
        <f>R80+U80+X80+AA80</f>
        <v>126</v>
      </c>
      <c r="I80" s="120">
        <v>26</v>
      </c>
      <c r="J80" s="120">
        <v>100</v>
      </c>
      <c r="K80" s="29">
        <v>26</v>
      </c>
      <c r="L80" s="29"/>
      <c r="M80" s="29"/>
      <c r="N80" s="29">
        <v>6</v>
      </c>
      <c r="O80" s="105">
        <v>6</v>
      </c>
      <c r="P80" s="107"/>
      <c r="Q80" s="30"/>
      <c r="R80" s="177">
        <f>Q80+P80</f>
        <v>0</v>
      </c>
      <c r="S80" s="107"/>
      <c r="T80" s="30"/>
      <c r="U80" s="177">
        <f t="shared" ref="U80:U85" si="36">T80+S80</f>
        <v>0</v>
      </c>
      <c r="V80" s="162"/>
      <c r="W80" s="32"/>
      <c r="X80" s="177">
        <f t="shared" ref="X80:X85" si="37">W80+V80</f>
        <v>0</v>
      </c>
      <c r="Y80" s="162">
        <v>52</v>
      </c>
      <c r="Z80" s="32">
        <v>74</v>
      </c>
      <c r="AA80" s="177">
        <f t="shared" ref="AA80:AA85" si="38">Z80+Y80</f>
        <v>126</v>
      </c>
      <c r="AB80" s="108">
        <v>0</v>
      </c>
      <c r="AC80" s="90">
        <v>126</v>
      </c>
      <c r="AD80" s="7"/>
      <c r="AE80" s="7"/>
      <c r="AF80" s="7"/>
      <c r="AG80" s="7"/>
      <c r="AH80" s="7"/>
    </row>
    <row r="81" spans="1:34" ht="27.75" customHeight="1" x14ac:dyDescent="0.25">
      <c r="A81" s="110" t="s">
        <v>260</v>
      </c>
      <c r="B81" s="212" t="s">
        <v>261</v>
      </c>
      <c r="C81" s="31"/>
      <c r="D81" s="31"/>
      <c r="E81" s="31">
        <v>8</v>
      </c>
      <c r="F81" s="39"/>
      <c r="G81" s="39"/>
      <c r="H81" s="28">
        <f>R81+U81+X81+AA81</f>
        <v>88</v>
      </c>
      <c r="I81" s="120">
        <v>28</v>
      </c>
      <c r="J81" s="120">
        <v>60</v>
      </c>
      <c r="K81" s="29">
        <v>28</v>
      </c>
      <c r="L81" s="29"/>
      <c r="M81" s="29"/>
      <c r="N81" s="29">
        <v>4</v>
      </c>
      <c r="O81" s="105">
        <v>2</v>
      </c>
      <c r="P81" s="107"/>
      <c r="Q81" s="30"/>
      <c r="R81" s="177">
        <f>Q81+P81</f>
        <v>0</v>
      </c>
      <c r="S81" s="107"/>
      <c r="T81" s="30"/>
      <c r="U81" s="177">
        <f t="shared" si="36"/>
        <v>0</v>
      </c>
      <c r="V81" s="162"/>
      <c r="W81" s="32"/>
      <c r="X81" s="177">
        <f t="shared" si="37"/>
        <v>0</v>
      </c>
      <c r="Y81" s="162"/>
      <c r="Z81" s="32">
        <v>88</v>
      </c>
      <c r="AA81" s="177">
        <f t="shared" si="38"/>
        <v>88</v>
      </c>
      <c r="AB81" s="108"/>
      <c r="AC81" s="90">
        <v>88</v>
      </c>
      <c r="AD81" s="7"/>
      <c r="AE81" s="7"/>
      <c r="AF81" s="7"/>
      <c r="AG81" s="7"/>
      <c r="AH81" s="7"/>
    </row>
    <row r="82" spans="1:34" ht="18.75" customHeight="1" x14ac:dyDescent="0.25">
      <c r="A82" s="110" t="s">
        <v>223</v>
      </c>
      <c r="B82" s="36" t="s">
        <v>179</v>
      </c>
      <c r="C82" s="31"/>
      <c r="D82" s="31"/>
      <c r="E82" s="31">
        <v>8</v>
      </c>
      <c r="F82" s="39"/>
      <c r="G82" s="39"/>
      <c r="H82" s="28">
        <f>R82+U82+X82+AA82</f>
        <v>36</v>
      </c>
      <c r="I82" s="120">
        <v>36</v>
      </c>
      <c r="J82" s="120"/>
      <c r="K82" s="29"/>
      <c r="L82" s="29">
        <f>R82+U82+X82+AA82</f>
        <v>36</v>
      </c>
      <c r="M82" s="29"/>
      <c r="N82" s="29"/>
      <c r="O82" s="105">
        <v>2</v>
      </c>
      <c r="P82" s="107"/>
      <c r="Q82" s="30"/>
      <c r="R82" s="177">
        <f>Q82+P82</f>
        <v>0</v>
      </c>
      <c r="S82" s="107"/>
      <c r="T82" s="30"/>
      <c r="U82" s="177">
        <f t="shared" si="36"/>
        <v>0</v>
      </c>
      <c r="V82" s="162"/>
      <c r="W82" s="32"/>
      <c r="X82" s="177">
        <f t="shared" si="37"/>
        <v>0</v>
      </c>
      <c r="Y82" s="162"/>
      <c r="Z82" s="32">
        <v>36</v>
      </c>
      <c r="AA82" s="177">
        <f t="shared" si="38"/>
        <v>36</v>
      </c>
      <c r="AB82" s="108"/>
      <c r="AC82" s="90">
        <v>36</v>
      </c>
      <c r="AD82" s="7"/>
      <c r="AE82" s="7"/>
      <c r="AF82" s="7"/>
      <c r="AG82" s="7"/>
      <c r="AH82" s="7"/>
    </row>
    <row r="83" spans="1:34" ht="18" customHeight="1" x14ac:dyDescent="0.25">
      <c r="A83" s="31" t="s">
        <v>224</v>
      </c>
      <c r="B83" s="36" t="s">
        <v>34</v>
      </c>
      <c r="C83" s="31"/>
      <c r="D83" s="31"/>
      <c r="E83" s="31">
        <v>8</v>
      </c>
      <c r="F83" s="39"/>
      <c r="G83" s="39"/>
      <c r="H83" s="28">
        <f>R83+U83+X83+AA83</f>
        <v>180</v>
      </c>
      <c r="I83" s="120">
        <v>180</v>
      </c>
      <c r="J83" s="120"/>
      <c r="K83" s="29"/>
      <c r="L83" s="29">
        <f>R83+U83+X83+AA83</f>
        <v>180</v>
      </c>
      <c r="M83" s="29"/>
      <c r="N83" s="29"/>
      <c r="O83" s="105">
        <v>2</v>
      </c>
      <c r="P83" s="107"/>
      <c r="Q83" s="30"/>
      <c r="R83" s="177">
        <f>Q83+P83</f>
        <v>0</v>
      </c>
      <c r="S83" s="107"/>
      <c r="T83" s="30"/>
      <c r="U83" s="177">
        <f t="shared" si="36"/>
        <v>0</v>
      </c>
      <c r="V83" s="162"/>
      <c r="W83" s="32"/>
      <c r="X83" s="177">
        <f t="shared" si="37"/>
        <v>0</v>
      </c>
      <c r="Y83" s="162"/>
      <c r="Z83" s="32">
        <v>180</v>
      </c>
      <c r="AA83" s="177">
        <f t="shared" si="38"/>
        <v>180</v>
      </c>
      <c r="AB83" s="108">
        <v>72</v>
      </c>
      <c r="AC83" s="90">
        <v>108</v>
      </c>
      <c r="AD83" s="7"/>
      <c r="AE83" s="7"/>
      <c r="AF83" s="7"/>
      <c r="AG83" s="7"/>
      <c r="AH83" s="7"/>
    </row>
    <row r="84" spans="1:34" ht="20.25" customHeight="1" x14ac:dyDescent="0.25">
      <c r="A84" s="110" t="s">
        <v>225</v>
      </c>
      <c r="B84" s="36" t="s">
        <v>147</v>
      </c>
      <c r="C84" s="31"/>
      <c r="D84" s="31"/>
      <c r="E84" s="31"/>
      <c r="F84" s="3">
        <v>8</v>
      </c>
      <c r="G84" s="3"/>
      <c r="H84" s="28">
        <f>R84+U84+X84+AA84</f>
        <v>6</v>
      </c>
      <c r="I84" s="120"/>
      <c r="J84" s="120"/>
      <c r="K84" s="29"/>
      <c r="L84" s="29"/>
      <c r="M84" s="29"/>
      <c r="N84" s="29"/>
      <c r="O84" s="105">
        <v>6</v>
      </c>
      <c r="P84" s="107"/>
      <c r="Q84" s="30"/>
      <c r="R84" s="177">
        <f>Q84+P84</f>
        <v>0</v>
      </c>
      <c r="S84" s="107"/>
      <c r="T84" s="30"/>
      <c r="U84" s="177">
        <f t="shared" si="36"/>
        <v>0</v>
      </c>
      <c r="V84" s="162"/>
      <c r="W84" s="32"/>
      <c r="X84" s="177">
        <f t="shared" si="37"/>
        <v>0</v>
      </c>
      <c r="Y84" s="162"/>
      <c r="Z84" s="32">
        <v>6</v>
      </c>
      <c r="AA84" s="177">
        <f t="shared" si="38"/>
        <v>6</v>
      </c>
      <c r="AB84" s="108"/>
      <c r="AC84" s="90">
        <v>6</v>
      </c>
      <c r="AD84" s="7"/>
      <c r="AE84" s="7"/>
      <c r="AF84" s="7"/>
      <c r="AG84" s="7"/>
      <c r="AH84" s="7"/>
    </row>
    <row r="85" spans="1:34" ht="26.25" customHeight="1" x14ac:dyDescent="0.25">
      <c r="A85" s="39" t="s">
        <v>220</v>
      </c>
      <c r="B85" s="142" t="s">
        <v>157</v>
      </c>
      <c r="C85" s="141"/>
      <c r="D85" s="43"/>
      <c r="E85" s="43"/>
      <c r="F85" s="30"/>
      <c r="G85" s="30"/>
      <c r="H85" s="143">
        <v>216</v>
      </c>
      <c r="I85" s="109"/>
      <c r="J85" s="109"/>
      <c r="K85" s="43"/>
      <c r="L85" s="43"/>
      <c r="M85" s="43"/>
      <c r="N85" s="43"/>
      <c r="O85" s="105"/>
      <c r="P85" s="107"/>
      <c r="Q85" s="30"/>
      <c r="R85" s="171"/>
      <c r="S85" s="107"/>
      <c r="T85" s="30"/>
      <c r="U85" s="171">
        <f t="shared" si="36"/>
        <v>0</v>
      </c>
      <c r="V85" s="108"/>
      <c r="W85" s="33"/>
      <c r="X85" s="177">
        <f t="shared" si="37"/>
        <v>0</v>
      </c>
      <c r="Y85" s="162"/>
      <c r="Z85" s="32">
        <v>216</v>
      </c>
      <c r="AA85" s="177">
        <f t="shared" si="38"/>
        <v>216</v>
      </c>
      <c r="AB85" s="186">
        <v>216</v>
      </c>
      <c r="AC85" s="71"/>
      <c r="AE85" s="7"/>
    </row>
    <row r="86" spans="1:34" ht="21.75" customHeight="1" thickBot="1" x14ac:dyDescent="0.3">
      <c r="A86" s="138"/>
      <c r="B86" s="139" t="s">
        <v>48</v>
      </c>
      <c r="C86" s="201">
        <f>C46+C33+C25+C9</f>
        <v>26</v>
      </c>
      <c r="D86" s="201">
        <f>D46+D33+D25+D9</f>
        <v>6</v>
      </c>
      <c r="E86" s="201">
        <f>E46+E33+E25+E9</f>
        <v>40</v>
      </c>
      <c r="F86" s="201">
        <f>F46+F33+F25+F9</f>
        <v>21</v>
      </c>
      <c r="G86" s="201">
        <f>G46+G33+G25+G9</f>
        <v>2</v>
      </c>
      <c r="H86" s="140">
        <f t="shared" ref="H86:AC86" si="39">H9+H33+H48+H60+H73+H85+H25+H67+H79</f>
        <v>5940</v>
      </c>
      <c r="I86" s="140">
        <f t="shared" si="39"/>
        <v>2344</v>
      </c>
      <c r="J86" s="140">
        <f t="shared" si="39"/>
        <v>3322</v>
      </c>
      <c r="K86" s="140">
        <f t="shared" si="39"/>
        <v>1152</v>
      </c>
      <c r="L86" s="140">
        <f t="shared" si="39"/>
        <v>1188</v>
      </c>
      <c r="M86" s="140">
        <f t="shared" si="39"/>
        <v>40</v>
      </c>
      <c r="N86" s="140">
        <f t="shared" si="39"/>
        <v>124</v>
      </c>
      <c r="O86" s="140">
        <f t="shared" si="39"/>
        <v>246</v>
      </c>
      <c r="P86" s="140">
        <f t="shared" si="39"/>
        <v>612</v>
      </c>
      <c r="Q86" s="140">
        <f t="shared" si="39"/>
        <v>864</v>
      </c>
      <c r="R86" s="140">
        <f t="shared" si="39"/>
        <v>1476</v>
      </c>
      <c r="S86" s="140">
        <f t="shared" si="39"/>
        <v>612</v>
      </c>
      <c r="T86" s="140">
        <f t="shared" si="39"/>
        <v>864</v>
      </c>
      <c r="U86" s="140">
        <f t="shared" si="39"/>
        <v>1476</v>
      </c>
      <c r="V86" s="140">
        <f t="shared" si="39"/>
        <v>612</v>
      </c>
      <c r="W86" s="140">
        <f t="shared" si="39"/>
        <v>900</v>
      </c>
      <c r="X86" s="140">
        <f t="shared" si="39"/>
        <v>1512</v>
      </c>
      <c r="Y86" s="140">
        <f t="shared" si="39"/>
        <v>612</v>
      </c>
      <c r="Z86" s="140">
        <f t="shared" si="39"/>
        <v>864</v>
      </c>
      <c r="AA86" s="140">
        <f t="shared" si="39"/>
        <v>1476</v>
      </c>
      <c r="AB86" s="140">
        <f t="shared" si="39"/>
        <v>3168</v>
      </c>
      <c r="AC86" s="140">
        <f t="shared" si="39"/>
        <v>1296</v>
      </c>
      <c r="AE86" s="7"/>
    </row>
    <row r="87" spans="1:34" ht="28.15" customHeight="1" x14ac:dyDescent="0.25">
      <c r="A87" s="236" t="s">
        <v>231</v>
      </c>
      <c r="B87" s="237"/>
      <c r="C87" s="237"/>
      <c r="D87" s="237"/>
      <c r="E87" s="237"/>
      <c r="F87" s="237"/>
      <c r="G87" s="206"/>
      <c r="H87" s="241" t="s">
        <v>16</v>
      </c>
      <c r="I87" s="79"/>
      <c r="J87" s="79"/>
      <c r="K87" s="79"/>
      <c r="L87" s="79"/>
      <c r="M87" s="79"/>
      <c r="N87" s="192"/>
      <c r="O87" s="202" t="s">
        <v>61</v>
      </c>
      <c r="P87" s="183">
        <f>P9+P33+P49+P25+P50+P51+P52+P55+P56+P61+P62+P63+P68+P69+P74+P81+P53+P54+P80</f>
        <v>612</v>
      </c>
      <c r="Q87" s="183">
        <f>Q9+Q33+Q49+Q25+Q50+Q51+Q52+Q55+Q56+Q61+Q62+Q63+Q68+Q69+Q74+Q81+Q53+Q54+Q80</f>
        <v>864</v>
      </c>
      <c r="R87" s="184">
        <f>R9+R33+R49+R61+R74+R25+R50+R51+R62+R75+R52+R53+R54+R55+R68+R69+R80+R81</f>
        <v>1476</v>
      </c>
      <c r="S87" s="183">
        <f>S9+S33+S49+S25+S50+S51+S52+S55+S56+S61+S62+S63+S68+S69+S74+S81+S53+S54+S80+S75</f>
        <v>612</v>
      </c>
      <c r="T87" s="183">
        <f>T9+T33+T49+T25+T50+T51+T52+T55+T56+T61+T62+T63+T68+T69+T74+T81+T53+T54+T80+T75</f>
        <v>756</v>
      </c>
      <c r="U87" s="184">
        <f>U9+U33+U49+U61+U74+U25+U50+U51+U62+U75+U52+U53+U54+U55+U68+U69+U80+U81+U63+U56</f>
        <v>1368</v>
      </c>
      <c r="V87" s="183">
        <f>V9+V33+V49+V25+V50+V51+V52+V55+V56+V61+V62+V63+V68+V69+V74+V81+V53+V54+V80+V75</f>
        <v>504</v>
      </c>
      <c r="W87" s="183">
        <f>W9+W33+W49+W25+W50+W51+W52+W55+W56+W61+W62+W63+W68+W69+W74+W81+W53+W54+W80+W75</f>
        <v>564</v>
      </c>
      <c r="X87" s="184">
        <f>X9+X33+X49+X61+X74+X25+X50+X51+X62+X75+X52+X53+X54+X55+X68+X69+X80+X81</f>
        <v>1068</v>
      </c>
      <c r="Y87" s="183">
        <f>Y9+Y33+Y49+Y25+Y50+Y51+Y52+Y55+Y56+Y61+Y62+Y63+Y68+Y69+Y74+Y81+Y53+Y54+Y80+Y75</f>
        <v>354</v>
      </c>
      <c r="Z87" s="183">
        <f>Z9+Z33+Z49+Z25+Z50+Z51+Z52+Z55+Z56+Z61+Z62+Z63+Z68+Z69+Z74+Z81+Z53+Z54+Z80+Z75</f>
        <v>240</v>
      </c>
      <c r="AA87" s="184">
        <f>AA9+AA33+AA49+AA61+AA74+AA25+AA50+AA51+AA62+AA75+AA52+AA53+AA54+AA55+AA68+AA69+AA80+AA81+AA63+AA56</f>
        <v>594</v>
      </c>
      <c r="AB87" s="187"/>
      <c r="AC87" s="97"/>
    </row>
    <row r="88" spans="1:34" ht="17.45" customHeight="1" x14ac:dyDescent="0.25">
      <c r="A88" s="238"/>
      <c r="B88" s="237"/>
      <c r="C88" s="237"/>
      <c r="D88" s="237"/>
      <c r="E88" s="237"/>
      <c r="F88" s="237"/>
      <c r="G88" s="206"/>
      <c r="H88" s="242"/>
      <c r="I88" s="79"/>
      <c r="J88" s="79"/>
      <c r="K88" s="79"/>
      <c r="L88" s="79"/>
      <c r="M88" s="79"/>
      <c r="N88" s="188"/>
      <c r="O88" s="203" t="s">
        <v>23</v>
      </c>
      <c r="P88" s="106">
        <f>P57+P64+P76+P70+P82</f>
        <v>0</v>
      </c>
      <c r="Q88" s="106">
        <f>Q57+Q64+Q76+Q70+Q82</f>
        <v>0</v>
      </c>
      <c r="R88" s="184">
        <f>R57+R64+R70+R76+R82</f>
        <v>0</v>
      </c>
      <c r="S88" s="106">
        <f>S57+S64+S76+S70+S82</f>
        <v>0</v>
      </c>
      <c r="T88" s="106">
        <f>T57+T64+T76+T70+T82</f>
        <v>108</v>
      </c>
      <c r="U88" s="184">
        <f>U57+U64+U70+U76+U82</f>
        <v>108</v>
      </c>
      <c r="V88" s="106">
        <f>V57+V64+V76+V70+V82</f>
        <v>108</v>
      </c>
      <c r="W88" s="106">
        <f>W57+W64+W76+W70+W82</f>
        <v>36</v>
      </c>
      <c r="X88" s="184">
        <f>X57+X64+X70+X76+X82</f>
        <v>144</v>
      </c>
      <c r="Y88" s="106">
        <f>Y57+Y64+Y76+Y70+Y82</f>
        <v>36</v>
      </c>
      <c r="Z88" s="106">
        <f>Z57+Z64+Z76+Z70+Z82</f>
        <v>72</v>
      </c>
      <c r="AA88" s="184">
        <f>AA57+AA64+AA70+AA76+AA82</f>
        <v>108</v>
      </c>
      <c r="AB88" s="168"/>
      <c r="AC88" s="86"/>
    </row>
    <row r="89" spans="1:34" ht="15" customHeight="1" x14ac:dyDescent="0.25">
      <c r="A89" s="238"/>
      <c r="B89" s="237"/>
      <c r="C89" s="237"/>
      <c r="D89" s="237"/>
      <c r="E89" s="237"/>
      <c r="F89" s="237"/>
      <c r="G89" s="206"/>
      <c r="H89" s="242"/>
      <c r="I89" s="79"/>
      <c r="J89" s="79"/>
      <c r="K89" s="79"/>
      <c r="L89" s="79"/>
      <c r="M89" s="79"/>
      <c r="N89" s="188"/>
      <c r="O89" s="204" t="s">
        <v>20</v>
      </c>
      <c r="P89" s="106">
        <f>P58+P65+P77+P71+P83</f>
        <v>0</v>
      </c>
      <c r="Q89" s="106">
        <f>Q58+Q65+Q77+Q71+Q83</f>
        <v>0</v>
      </c>
      <c r="R89" s="184">
        <f>R58+R65+R71+R77+R83</f>
        <v>0</v>
      </c>
      <c r="S89" s="106">
        <f>S58+S65+S77+S71+S83</f>
        <v>0</v>
      </c>
      <c r="T89" s="106">
        <f>T58+T65+T77+T71+T83</f>
        <v>0</v>
      </c>
      <c r="U89" s="184">
        <f>U58+U65+U71+U77+U83</f>
        <v>0</v>
      </c>
      <c r="V89" s="106">
        <f>V58+V65+V77+V71+V83</f>
        <v>0</v>
      </c>
      <c r="W89" s="106">
        <f>W58+W65+W77+W71+W83</f>
        <v>288</v>
      </c>
      <c r="X89" s="184">
        <f>X58+X65+X71+X77+X83</f>
        <v>288</v>
      </c>
      <c r="Y89" s="106">
        <f>Y58+Y65+Y77+Y71+Y83</f>
        <v>216</v>
      </c>
      <c r="Z89" s="106">
        <f>Z58+Z65+Z77+Z71+Z83</f>
        <v>324</v>
      </c>
      <c r="AA89" s="184">
        <f>AA58+AA65+AA71+AA77+AA83</f>
        <v>540</v>
      </c>
      <c r="AB89" s="180"/>
      <c r="AC89" s="86"/>
    </row>
    <row r="90" spans="1:34" ht="15" customHeight="1" x14ac:dyDescent="0.25">
      <c r="A90" s="238"/>
      <c r="B90" s="237"/>
      <c r="C90" s="237"/>
      <c r="D90" s="237"/>
      <c r="E90" s="237"/>
      <c r="F90" s="237"/>
      <c r="G90" s="206"/>
      <c r="H90" s="242"/>
      <c r="I90" s="79"/>
      <c r="J90" s="79"/>
      <c r="K90" s="79"/>
      <c r="L90" s="79"/>
      <c r="M90" s="79"/>
      <c r="N90" s="188"/>
      <c r="O90" s="204" t="s">
        <v>18</v>
      </c>
      <c r="P90" s="106">
        <v>0</v>
      </c>
      <c r="Q90" s="3">
        <v>0</v>
      </c>
      <c r="R90" s="185">
        <v>0</v>
      </c>
      <c r="S90" s="106">
        <v>0</v>
      </c>
      <c r="T90" s="3">
        <v>0</v>
      </c>
      <c r="U90" s="185">
        <f>S90+T90</f>
        <v>0</v>
      </c>
      <c r="V90" s="106">
        <v>0</v>
      </c>
      <c r="W90" s="3">
        <v>12</v>
      </c>
      <c r="X90" s="185">
        <f>V90+W90</f>
        <v>12</v>
      </c>
      <c r="Y90" s="106">
        <v>6</v>
      </c>
      <c r="Z90" s="3">
        <v>12</v>
      </c>
      <c r="AA90" s="185">
        <f>Y90+Z90</f>
        <v>18</v>
      </c>
      <c r="AB90" s="180"/>
      <c r="AC90" s="86"/>
    </row>
    <row r="91" spans="1:34" ht="21.6" customHeight="1" x14ac:dyDescent="0.25">
      <c r="A91" s="238"/>
      <c r="B91" s="237"/>
      <c r="C91" s="237"/>
      <c r="D91" s="237"/>
      <c r="E91" s="237"/>
      <c r="F91" s="237"/>
      <c r="G91" s="206"/>
      <c r="H91" s="242"/>
      <c r="I91" s="79"/>
      <c r="J91" s="79"/>
      <c r="K91" s="79"/>
      <c r="L91" s="79"/>
      <c r="M91" s="79"/>
      <c r="N91" s="188"/>
      <c r="O91" s="205" t="s">
        <v>24</v>
      </c>
      <c r="P91" s="106">
        <v>1</v>
      </c>
      <c r="Q91" s="3">
        <v>4</v>
      </c>
      <c r="R91" s="185">
        <f>P91+Q91</f>
        <v>5</v>
      </c>
      <c r="S91" s="106">
        <v>1</v>
      </c>
      <c r="T91" s="3">
        <v>5</v>
      </c>
      <c r="U91" s="185">
        <f>S91+T91</f>
        <v>6</v>
      </c>
      <c r="V91" s="194">
        <v>2</v>
      </c>
      <c r="W91" s="133">
        <v>4</v>
      </c>
      <c r="X91" s="185">
        <f>V91+W91</f>
        <v>6</v>
      </c>
      <c r="Y91" s="194">
        <v>3</v>
      </c>
      <c r="Z91" s="133">
        <v>4</v>
      </c>
      <c r="AA91" s="185">
        <f>Y91+Z91</f>
        <v>7</v>
      </c>
      <c r="AB91" s="180"/>
      <c r="AC91" s="86"/>
    </row>
    <row r="92" spans="1:34" ht="22.9" customHeight="1" x14ac:dyDescent="0.25">
      <c r="A92" s="238"/>
      <c r="B92" s="237"/>
      <c r="C92" s="237"/>
      <c r="D92" s="237"/>
      <c r="E92" s="237"/>
      <c r="F92" s="237"/>
      <c r="G92" s="206"/>
      <c r="H92" s="242"/>
      <c r="I92" s="79"/>
      <c r="J92" s="79"/>
      <c r="K92" s="79"/>
      <c r="L92" s="79"/>
      <c r="M92" s="79"/>
      <c r="N92" s="188"/>
      <c r="O92" s="205" t="s">
        <v>25</v>
      </c>
      <c r="P92" s="106">
        <v>1</v>
      </c>
      <c r="Q92" s="3">
        <v>7</v>
      </c>
      <c r="R92" s="185">
        <f>P92+Q92</f>
        <v>8</v>
      </c>
      <c r="S92" s="106">
        <v>2</v>
      </c>
      <c r="T92" s="3">
        <v>8</v>
      </c>
      <c r="U92" s="185">
        <f>S92+T92</f>
        <v>10</v>
      </c>
      <c r="V92" s="194">
        <v>3</v>
      </c>
      <c r="W92" s="133">
        <v>7</v>
      </c>
      <c r="X92" s="185">
        <f>V92+W92</f>
        <v>10</v>
      </c>
      <c r="Y92" s="194">
        <v>4</v>
      </c>
      <c r="Z92" s="133">
        <v>6</v>
      </c>
      <c r="AA92" s="185">
        <f>Y92+Z92</f>
        <v>10</v>
      </c>
      <c r="AB92" s="180"/>
      <c r="AC92" s="86"/>
    </row>
    <row r="93" spans="1:34" ht="24" customHeight="1" x14ac:dyDescent="0.25">
      <c r="A93" s="238"/>
      <c r="B93" s="237"/>
      <c r="C93" s="237"/>
      <c r="D93" s="237"/>
      <c r="E93" s="237"/>
      <c r="F93" s="237"/>
      <c r="G93" s="206"/>
      <c r="H93" s="242"/>
      <c r="I93" s="79"/>
      <c r="J93" s="79"/>
      <c r="K93" s="79"/>
      <c r="L93" s="79"/>
      <c r="M93" s="79"/>
      <c r="N93" s="188"/>
      <c r="O93" s="205" t="s">
        <v>26</v>
      </c>
      <c r="P93" s="106">
        <v>1</v>
      </c>
      <c r="Q93" s="3">
        <v>1</v>
      </c>
      <c r="R93" s="185">
        <f>P93+Q93</f>
        <v>2</v>
      </c>
      <c r="S93" s="106">
        <v>0</v>
      </c>
      <c r="T93" s="3">
        <v>0</v>
      </c>
      <c r="U93" s="185">
        <f>S93+T93</f>
        <v>0</v>
      </c>
      <c r="V93" s="194">
        <v>0</v>
      </c>
      <c r="W93" s="133">
        <v>0</v>
      </c>
      <c r="X93" s="185">
        <f>V93+W93</f>
        <v>0</v>
      </c>
      <c r="Y93" s="194">
        <v>0</v>
      </c>
      <c r="Z93" s="133">
        <v>0</v>
      </c>
      <c r="AA93" s="185">
        <f>Y93+Z93</f>
        <v>0</v>
      </c>
      <c r="AB93" s="180"/>
      <c r="AC93" s="86"/>
    </row>
    <row r="94" spans="1:34" ht="15" customHeight="1" thickBot="1" x14ac:dyDescent="0.3">
      <c r="A94" s="239"/>
      <c r="B94" s="240"/>
      <c r="C94" s="240"/>
      <c r="D94" s="240"/>
      <c r="E94" s="240"/>
      <c r="F94" s="240"/>
      <c r="G94" s="207"/>
      <c r="H94" s="243"/>
      <c r="I94" s="93"/>
      <c r="J94" s="93"/>
      <c r="K94" s="93"/>
      <c r="L94" s="93"/>
      <c r="M94" s="93"/>
      <c r="N94" s="189"/>
      <c r="O94" s="191"/>
      <c r="P94" s="190"/>
      <c r="Q94" s="94"/>
      <c r="R94" s="193"/>
      <c r="S94" s="190"/>
      <c r="T94" s="94"/>
      <c r="U94" s="193"/>
      <c r="V94" s="195"/>
      <c r="W94" s="134"/>
      <c r="X94" s="193"/>
      <c r="Y94" s="195"/>
      <c r="Z94" s="134"/>
      <c r="AA94" s="193"/>
      <c r="AB94" s="196"/>
      <c r="AC94" s="95"/>
    </row>
    <row r="95" spans="1:34" ht="15" customHeight="1" x14ac:dyDescent="0.25"/>
    <row r="96" spans="1:34" ht="15" customHeight="1" x14ac:dyDescent="0.25"/>
    <row r="97" spans="8:29" ht="18.75" x14ac:dyDescent="0.3">
      <c r="H97" s="8"/>
      <c r="I97" s="8"/>
      <c r="J97" s="8"/>
      <c r="K97" s="8"/>
      <c r="L97" s="8"/>
      <c r="M97" s="8"/>
      <c r="N97" s="8"/>
      <c r="O97" s="8"/>
      <c r="P97" s="8"/>
      <c r="Q97" s="215" t="s">
        <v>302</v>
      </c>
      <c r="R97" s="215"/>
      <c r="S97" s="215"/>
      <c r="T97" s="215"/>
      <c r="U97" s="215"/>
      <c r="V97" s="215"/>
      <c r="W97" s="215"/>
      <c r="X97" s="215"/>
      <c r="Y97" s="215"/>
      <c r="Z97" s="215"/>
      <c r="AA97" s="215"/>
      <c r="AB97" s="215"/>
      <c r="AC97" s="215"/>
    </row>
  </sheetData>
  <mergeCells count="47">
    <mergeCell ref="E76:E77"/>
    <mergeCell ref="E21:E22"/>
    <mergeCell ref="A2:A7"/>
    <mergeCell ref="B2:B7"/>
    <mergeCell ref="F10:F11"/>
    <mergeCell ref="E53:E54"/>
    <mergeCell ref="P5:P7"/>
    <mergeCell ref="P4:R4"/>
    <mergeCell ref="V5:V7"/>
    <mergeCell ref="W5:W7"/>
    <mergeCell ref="C4:C7"/>
    <mergeCell ref="D4:D7"/>
    <mergeCell ref="E4:E7"/>
    <mergeCell ref="F4:F7"/>
    <mergeCell ref="G4:G7"/>
    <mergeCell ref="A1:G1"/>
    <mergeCell ref="AC2:AC7"/>
    <mergeCell ref="H3:H7"/>
    <mergeCell ref="I3:O3"/>
    <mergeCell ref="P3:AA3"/>
    <mergeCell ref="P2:AA2"/>
    <mergeCell ref="Z5:Z7"/>
    <mergeCell ref="AA5:AA7"/>
    <mergeCell ref="Q5:Q7"/>
    <mergeCell ref="R5:R7"/>
    <mergeCell ref="S5:S7"/>
    <mergeCell ref="S4:U4"/>
    <mergeCell ref="V4:X4"/>
    <mergeCell ref="Y4:AA4"/>
    <mergeCell ref="J5:J7"/>
    <mergeCell ref="K5:K7"/>
    <mergeCell ref="Q97:AC97"/>
    <mergeCell ref="C2:G3"/>
    <mergeCell ref="H2:O2"/>
    <mergeCell ref="I4:I7"/>
    <mergeCell ref="J4:K4"/>
    <mergeCell ref="L4:L7"/>
    <mergeCell ref="M4:M7"/>
    <mergeCell ref="N4:N7"/>
    <mergeCell ref="O4:O7"/>
    <mergeCell ref="AB2:AB7"/>
    <mergeCell ref="A87:F94"/>
    <mergeCell ref="H87:H94"/>
    <mergeCell ref="X5:X7"/>
    <mergeCell ref="Y5:Y7"/>
    <mergeCell ref="T5:T7"/>
    <mergeCell ref="U5:U7"/>
  </mergeCells>
  <pageMargins left="0.1953125" right="5.46875E-2" top="0.50468749999999996" bottom="0.75" header="0.3" footer="0.3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28"/>
  <sheetViews>
    <sheetView view="pageLayout" topLeftCell="C1" zoomScale="70" zoomScalePageLayoutView="70" workbookViewId="0">
      <selection activeCell="R8" sqref="R8"/>
    </sheetView>
  </sheetViews>
  <sheetFormatPr defaultRowHeight="15" x14ac:dyDescent="0.25"/>
  <sheetData>
    <row r="2" spans="1:15" ht="18.75" x14ac:dyDescent="0.3">
      <c r="I2" s="283" t="s">
        <v>41</v>
      </c>
      <c r="J2" s="280"/>
      <c r="K2" s="280"/>
      <c r="L2" s="9"/>
      <c r="M2" s="9"/>
    </row>
    <row r="3" spans="1:15" ht="37.9" customHeight="1" x14ac:dyDescent="0.25">
      <c r="I3" s="284" t="s">
        <v>42</v>
      </c>
      <c r="J3" s="285"/>
      <c r="K3" s="285"/>
      <c r="L3" s="285"/>
      <c r="M3" s="285"/>
      <c r="N3" s="285"/>
      <c r="O3" s="285"/>
    </row>
    <row r="4" spans="1:15" ht="17.25" customHeight="1" x14ac:dyDescent="0.25">
      <c r="I4" s="285"/>
      <c r="J4" s="285"/>
      <c r="K4" s="285"/>
      <c r="L4" s="285"/>
      <c r="M4" s="285"/>
      <c r="N4" s="285"/>
      <c r="O4" s="285"/>
    </row>
    <row r="5" spans="1:15" ht="18.75" x14ac:dyDescent="0.3">
      <c r="I5" s="209" t="s">
        <v>300</v>
      </c>
      <c r="J5" s="210"/>
      <c r="K5" s="210"/>
      <c r="L5" s="210"/>
      <c r="M5" s="210"/>
      <c r="N5" s="210"/>
    </row>
    <row r="6" spans="1:15" ht="18.75" x14ac:dyDescent="0.3">
      <c r="I6" s="9"/>
      <c r="J6" s="9"/>
      <c r="K6" s="9"/>
      <c r="L6" s="9"/>
      <c r="M6" s="9"/>
    </row>
    <row r="11" spans="1:15" ht="20.25" x14ac:dyDescent="0.3">
      <c r="D11" s="10"/>
      <c r="E11" s="10"/>
      <c r="F11" s="10"/>
      <c r="G11" s="10"/>
      <c r="H11" s="10"/>
      <c r="I11" s="10"/>
      <c r="J11" s="10"/>
      <c r="K11" s="10"/>
    </row>
    <row r="12" spans="1:15" ht="20.25" x14ac:dyDescent="0.3">
      <c r="C12" s="10"/>
      <c r="D12" s="10"/>
      <c r="E12" s="10"/>
      <c r="F12" s="11" t="s">
        <v>27</v>
      </c>
      <c r="G12" s="11"/>
      <c r="H12" s="11"/>
      <c r="I12" s="10"/>
      <c r="J12" s="10"/>
    </row>
    <row r="13" spans="1:15" ht="20.25" x14ac:dyDescent="0.3">
      <c r="C13" s="10" t="s">
        <v>267</v>
      </c>
      <c r="D13" s="10"/>
      <c r="E13" s="10"/>
      <c r="F13" s="10"/>
      <c r="G13" s="10"/>
      <c r="H13" s="10"/>
      <c r="I13" s="10"/>
      <c r="J13" s="10"/>
    </row>
    <row r="14" spans="1:15" ht="20.25" x14ac:dyDescent="0.3">
      <c r="A14" s="281" t="s">
        <v>229</v>
      </c>
      <c r="B14" s="281"/>
      <c r="C14" s="281"/>
      <c r="D14" s="281"/>
      <c r="E14" s="281"/>
      <c r="F14" s="281"/>
      <c r="G14" s="281"/>
      <c r="H14" s="281"/>
      <c r="I14" s="281"/>
      <c r="J14" s="281"/>
      <c r="K14" s="281"/>
      <c r="L14" s="281"/>
      <c r="M14" s="281"/>
      <c r="N14" s="281"/>
    </row>
    <row r="15" spans="1:15" x14ac:dyDescent="0.25">
      <c r="E15" s="12"/>
      <c r="F15" s="12"/>
      <c r="G15" s="12"/>
      <c r="H15" s="12"/>
    </row>
    <row r="16" spans="1:15" ht="18.75" x14ac:dyDescent="0.3">
      <c r="E16" s="9" t="s">
        <v>28</v>
      </c>
      <c r="F16" s="9"/>
      <c r="G16" s="282" t="s">
        <v>230</v>
      </c>
      <c r="H16" s="282"/>
      <c r="I16" s="282"/>
      <c r="J16" s="282"/>
      <c r="K16" s="282"/>
      <c r="L16" s="282"/>
      <c r="M16" s="282"/>
      <c r="N16" s="282"/>
    </row>
    <row r="17" spans="5:14" ht="18.75" x14ac:dyDescent="0.3">
      <c r="E17" s="9"/>
      <c r="F17" s="9"/>
      <c r="G17" s="282"/>
      <c r="H17" s="282"/>
      <c r="I17" s="282"/>
      <c r="J17" s="282"/>
      <c r="K17" s="282"/>
      <c r="L17" s="282"/>
      <c r="M17" s="282"/>
      <c r="N17" s="282"/>
    </row>
    <row r="18" spans="5:14" ht="18.75" x14ac:dyDescent="0.3">
      <c r="E18" s="9"/>
      <c r="F18" s="9"/>
      <c r="G18" s="9"/>
      <c r="H18" s="9"/>
      <c r="I18" s="9"/>
    </row>
    <row r="19" spans="5:14" ht="18.75" x14ac:dyDescent="0.3">
      <c r="F19" s="9"/>
      <c r="G19" s="9"/>
      <c r="H19" s="9"/>
      <c r="I19" s="9"/>
      <c r="J19" s="9"/>
    </row>
    <row r="24" spans="5:14" ht="15.75" x14ac:dyDescent="0.25">
      <c r="I24" s="13" t="s">
        <v>29</v>
      </c>
      <c r="J24" s="13"/>
      <c r="K24" s="13"/>
      <c r="L24" s="13"/>
      <c r="M24" s="13"/>
    </row>
    <row r="25" spans="5:14" ht="15.75" x14ac:dyDescent="0.25">
      <c r="I25" s="279" t="s">
        <v>227</v>
      </c>
      <c r="J25" s="280"/>
      <c r="K25" s="280"/>
      <c r="L25" s="280"/>
      <c r="M25" s="280"/>
    </row>
    <row r="26" spans="5:14" ht="15.75" x14ac:dyDescent="0.25">
      <c r="I26" s="13" t="s">
        <v>266</v>
      </c>
      <c r="J26" s="13"/>
      <c r="K26" s="13"/>
      <c r="L26" s="13"/>
      <c r="M26" s="13"/>
    </row>
    <row r="27" spans="5:14" s="2" customFormat="1" ht="16.149999999999999" customHeight="1" x14ac:dyDescent="0.25">
      <c r="I27" s="279" t="s">
        <v>30</v>
      </c>
      <c r="J27" s="280"/>
      <c r="K27" s="280"/>
      <c r="L27" s="280"/>
      <c r="M27" s="280"/>
    </row>
    <row r="28" spans="5:14" ht="15.75" x14ac:dyDescent="0.25">
      <c r="J28" s="13"/>
      <c r="K28" s="13"/>
      <c r="L28" s="13"/>
      <c r="M28" s="13"/>
      <c r="N28" s="13"/>
    </row>
  </sheetData>
  <mergeCells count="6">
    <mergeCell ref="I25:M25"/>
    <mergeCell ref="I27:M27"/>
    <mergeCell ref="A14:N14"/>
    <mergeCell ref="G16:N17"/>
    <mergeCell ref="I2:K2"/>
    <mergeCell ref="I3:O4"/>
  </mergeCells>
  <pageMargins left="0.7" right="0.89583333333333337" top="0.75" bottom="0.3166666666666666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12"/>
  <sheetViews>
    <sheetView view="pageLayout" workbookViewId="0">
      <selection activeCell="H15" sqref="H15"/>
    </sheetView>
  </sheetViews>
  <sheetFormatPr defaultRowHeight="15" x14ac:dyDescent="0.25"/>
  <cols>
    <col min="3" max="4" width="15.28515625" customWidth="1"/>
    <col min="5" max="5" width="18.28515625" customWidth="1"/>
    <col min="6" max="6" width="16.5703125" customWidth="1"/>
    <col min="7" max="8" width="15.28515625" customWidth="1"/>
  </cols>
  <sheetData>
    <row r="2" spans="2:10" ht="18.75" x14ac:dyDescent="0.3">
      <c r="B2" s="2"/>
      <c r="C2" s="289" t="s">
        <v>148</v>
      </c>
      <c r="D2" s="289"/>
      <c r="E2" s="289"/>
      <c r="F2" s="289"/>
      <c r="G2" s="289"/>
      <c r="H2" s="289"/>
      <c r="I2" s="2"/>
    </row>
    <row r="3" spans="2:10" x14ac:dyDescent="0.25">
      <c r="B3" s="2"/>
      <c r="C3" s="2"/>
      <c r="D3" s="2"/>
      <c r="E3" s="2"/>
      <c r="F3" s="2"/>
      <c r="G3" s="2"/>
      <c r="H3" s="2"/>
      <c r="I3" s="2"/>
    </row>
    <row r="4" spans="2:10" x14ac:dyDescent="0.25">
      <c r="B4" s="290" t="s">
        <v>31</v>
      </c>
      <c r="C4" s="292" t="s">
        <v>32</v>
      </c>
      <c r="D4" s="290" t="s">
        <v>33</v>
      </c>
      <c r="E4" s="290" t="s">
        <v>34</v>
      </c>
      <c r="F4" s="290" t="s">
        <v>19</v>
      </c>
      <c r="G4" s="290" t="s">
        <v>9</v>
      </c>
      <c r="H4" s="292" t="s">
        <v>35</v>
      </c>
      <c r="I4" s="286" t="s">
        <v>36</v>
      </c>
    </row>
    <row r="5" spans="2:10" ht="66.75" customHeight="1" x14ac:dyDescent="0.25">
      <c r="B5" s="291"/>
      <c r="C5" s="293"/>
      <c r="D5" s="294"/>
      <c r="E5" s="294"/>
      <c r="F5" s="294"/>
      <c r="G5" s="294"/>
      <c r="H5" s="295"/>
      <c r="I5" s="287"/>
    </row>
    <row r="6" spans="2:10" ht="22.5" customHeight="1" x14ac:dyDescent="0.25">
      <c r="B6" s="16" t="s">
        <v>37</v>
      </c>
      <c r="C6" s="14" t="s">
        <v>150</v>
      </c>
      <c r="D6" s="14"/>
      <c r="E6" s="14"/>
      <c r="F6" s="47" t="s">
        <v>151</v>
      </c>
      <c r="G6" s="14"/>
      <c r="H6" s="14">
        <v>11</v>
      </c>
      <c r="I6" s="15" t="s">
        <v>152</v>
      </c>
    </row>
    <row r="7" spans="2:10" s="2" customFormat="1" ht="22.5" customHeight="1" x14ac:dyDescent="0.25">
      <c r="B7" s="48" t="s">
        <v>38</v>
      </c>
      <c r="C7" s="14" t="s">
        <v>282</v>
      </c>
      <c r="D7" s="14" t="s">
        <v>283</v>
      </c>
      <c r="E7" s="14"/>
      <c r="F7" s="47"/>
      <c r="G7" s="14"/>
      <c r="H7" s="14">
        <v>11</v>
      </c>
      <c r="I7" s="15" t="s">
        <v>152</v>
      </c>
    </row>
    <row r="8" spans="2:10" ht="22.5" customHeight="1" x14ac:dyDescent="0.25">
      <c r="B8" s="48" t="s">
        <v>209</v>
      </c>
      <c r="C8" s="14" t="s">
        <v>284</v>
      </c>
      <c r="D8" s="14" t="s">
        <v>285</v>
      </c>
      <c r="E8" s="14" t="s">
        <v>286</v>
      </c>
      <c r="F8" s="47"/>
      <c r="G8" s="14"/>
      <c r="H8" s="14">
        <v>11</v>
      </c>
      <c r="I8" s="15" t="s">
        <v>290</v>
      </c>
    </row>
    <row r="9" spans="2:10" s="2" customFormat="1" ht="22.5" customHeight="1" x14ac:dyDescent="0.25">
      <c r="B9" s="16" t="s">
        <v>262</v>
      </c>
      <c r="C9" s="14" t="s">
        <v>291</v>
      </c>
      <c r="D9" s="14" t="s">
        <v>287</v>
      </c>
      <c r="E9" s="14" t="s">
        <v>288</v>
      </c>
      <c r="F9" s="47"/>
      <c r="G9" s="14" t="s">
        <v>289</v>
      </c>
      <c r="H9" s="14">
        <v>2</v>
      </c>
      <c r="I9" s="15" t="s">
        <v>153</v>
      </c>
    </row>
    <row r="10" spans="2:10" ht="18.75" x14ac:dyDescent="0.25">
      <c r="B10" s="48" t="s">
        <v>16</v>
      </c>
      <c r="C10" s="16">
        <v>129</v>
      </c>
      <c r="D10" s="16">
        <v>9</v>
      </c>
      <c r="E10" s="16">
        <v>20</v>
      </c>
      <c r="F10" s="77" t="s">
        <v>149</v>
      </c>
      <c r="G10" s="16">
        <v>6</v>
      </c>
      <c r="H10" s="16">
        <v>35</v>
      </c>
      <c r="I10" s="6" t="s">
        <v>292</v>
      </c>
    </row>
    <row r="12" spans="2:10" ht="31.5" customHeight="1" x14ac:dyDescent="0.25">
      <c r="C12" s="288"/>
      <c r="D12" s="288"/>
      <c r="E12" s="288"/>
      <c r="F12" s="288"/>
      <c r="G12" s="288"/>
      <c r="H12" s="288"/>
      <c r="I12" s="288"/>
      <c r="J12" s="288"/>
    </row>
  </sheetData>
  <mergeCells count="10">
    <mergeCell ref="I4:I5"/>
    <mergeCell ref="C12:J12"/>
    <mergeCell ref="C2:H2"/>
    <mergeCell ref="B4:B5"/>
    <mergeCell ref="C4:C5"/>
    <mergeCell ref="D4:D5"/>
    <mergeCell ref="E4:E5"/>
    <mergeCell ref="F4:F5"/>
    <mergeCell ref="G4:G5"/>
    <mergeCell ref="H4:H5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22"/>
  <sheetViews>
    <sheetView view="pageLayout" zoomScale="70" zoomScaleNormal="70" zoomScalePageLayoutView="70" workbookViewId="0">
      <selection activeCell="AK14" sqref="AK14"/>
    </sheetView>
  </sheetViews>
  <sheetFormatPr defaultRowHeight="15" x14ac:dyDescent="0.25"/>
  <cols>
    <col min="1" max="1" width="4.7109375" customWidth="1"/>
    <col min="2" max="15" width="4.42578125" customWidth="1"/>
    <col min="16" max="16" width="5.7109375" customWidth="1"/>
    <col min="17" max="40" width="4.42578125" customWidth="1"/>
    <col min="41" max="41" width="5.140625" customWidth="1"/>
    <col min="42" max="53" width="4.42578125" customWidth="1"/>
  </cols>
  <sheetData>
    <row r="1" spans="1:53" ht="25.9" customHeight="1" x14ac:dyDescent="0.35">
      <c r="A1" s="2"/>
      <c r="B1" s="9"/>
      <c r="C1" s="296" t="s">
        <v>43</v>
      </c>
      <c r="D1" s="297"/>
      <c r="E1" s="297"/>
      <c r="F1" s="297"/>
      <c r="G1" s="297"/>
      <c r="H1" s="297"/>
      <c r="I1" s="297"/>
      <c r="J1" s="297"/>
      <c r="K1" s="297"/>
      <c r="L1" s="297"/>
      <c r="M1" s="297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</row>
    <row r="2" spans="1:53" s="2" customFormat="1" ht="23.45" customHeight="1" thickBot="1" x14ac:dyDescent="0.35">
      <c r="B2" s="9"/>
      <c r="C2" s="49"/>
      <c r="D2" s="46"/>
      <c r="E2" s="46"/>
      <c r="F2" s="46"/>
      <c r="G2" s="46"/>
      <c r="H2" s="46"/>
      <c r="I2" s="46"/>
      <c r="J2" s="46"/>
      <c r="K2" s="46"/>
      <c r="L2" s="46"/>
      <c r="M2" s="46"/>
    </row>
    <row r="3" spans="1:53" s="2" customFormat="1" ht="16.899999999999999" customHeight="1" x14ac:dyDescent="0.25">
      <c r="A3" s="301" t="s">
        <v>22</v>
      </c>
      <c r="B3" s="298" t="s">
        <v>65</v>
      </c>
      <c r="C3" s="298"/>
      <c r="D3" s="298"/>
      <c r="E3" s="298"/>
      <c r="F3" s="299" t="s">
        <v>70</v>
      </c>
      <c r="G3" s="298" t="s">
        <v>71</v>
      </c>
      <c r="H3" s="298"/>
      <c r="I3" s="298"/>
      <c r="J3" s="299" t="s">
        <v>75</v>
      </c>
      <c r="K3" s="298" t="s">
        <v>76</v>
      </c>
      <c r="L3" s="303"/>
      <c r="M3" s="303"/>
      <c r="N3" s="303"/>
      <c r="O3" s="299" t="s">
        <v>81</v>
      </c>
      <c r="P3" s="298" t="s">
        <v>82</v>
      </c>
      <c r="Q3" s="303"/>
      <c r="R3" s="303"/>
      <c r="S3" s="299" t="s">
        <v>83</v>
      </c>
      <c r="T3" s="298" t="s">
        <v>84</v>
      </c>
      <c r="U3" s="303"/>
      <c r="V3" s="303"/>
      <c r="W3" s="303"/>
      <c r="X3" s="298" t="s">
        <v>89</v>
      </c>
      <c r="Y3" s="303"/>
      <c r="Z3" s="303"/>
      <c r="AA3" s="303"/>
      <c r="AB3" s="298" t="s">
        <v>94</v>
      </c>
      <c r="AC3" s="303"/>
      <c r="AD3" s="303"/>
      <c r="AE3" s="303"/>
      <c r="AF3" s="299" t="s">
        <v>95</v>
      </c>
      <c r="AG3" s="298" t="s">
        <v>96</v>
      </c>
      <c r="AH3" s="303"/>
      <c r="AI3" s="303"/>
      <c r="AJ3" s="299" t="s">
        <v>97</v>
      </c>
      <c r="AK3" s="298" t="s">
        <v>98</v>
      </c>
      <c r="AL3" s="303"/>
      <c r="AM3" s="303"/>
      <c r="AN3" s="303"/>
      <c r="AO3" s="299" t="s">
        <v>103</v>
      </c>
      <c r="AP3" s="298" t="s">
        <v>104</v>
      </c>
      <c r="AQ3" s="303"/>
      <c r="AR3" s="303"/>
      <c r="AS3" s="299" t="s">
        <v>105</v>
      </c>
      <c r="AT3" s="298" t="s">
        <v>106</v>
      </c>
      <c r="AU3" s="303"/>
      <c r="AV3" s="303"/>
      <c r="AW3" s="303"/>
      <c r="AX3" s="298" t="s">
        <v>108</v>
      </c>
      <c r="AY3" s="303"/>
      <c r="AZ3" s="303"/>
      <c r="BA3" s="309"/>
    </row>
    <row r="4" spans="1:53" s="2" customFormat="1" ht="16.899999999999999" customHeight="1" x14ac:dyDescent="0.25">
      <c r="A4" s="302"/>
      <c r="B4" s="300" t="s">
        <v>66</v>
      </c>
      <c r="C4" s="300" t="s">
        <v>67</v>
      </c>
      <c r="D4" s="300" t="s">
        <v>68</v>
      </c>
      <c r="E4" s="300" t="s">
        <v>69</v>
      </c>
      <c r="F4" s="300"/>
      <c r="G4" s="300" t="s">
        <v>72</v>
      </c>
      <c r="H4" s="300" t="s">
        <v>73</v>
      </c>
      <c r="I4" s="300" t="s">
        <v>74</v>
      </c>
      <c r="J4" s="300"/>
      <c r="K4" s="300" t="s">
        <v>77</v>
      </c>
      <c r="L4" s="300" t="s">
        <v>78</v>
      </c>
      <c r="M4" s="300" t="s">
        <v>79</v>
      </c>
      <c r="N4" s="300" t="s">
        <v>80</v>
      </c>
      <c r="O4" s="304"/>
      <c r="P4" s="300" t="s">
        <v>67</v>
      </c>
      <c r="Q4" s="300" t="s">
        <v>68</v>
      </c>
      <c r="R4" s="300" t="s">
        <v>69</v>
      </c>
      <c r="S4" s="304"/>
      <c r="T4" s="300" t="s">
        <v>85</v>
      </c>
      <c r="U4" s="300" t="s">
        <v>86</v>
      </c>
      <c r="V4" s="300" t="s">
        <v>87</v>
      </c>
      <c r="W4" s="300" t="s">
        <v>88</v>
      </c>
      <c r="X4" s="300" t="s">
        <v>90</v>
      </c>
      <c r="Y4" s="300" t="s">
        <v>91</v>
      </c>
      <c r="Z4" s="300" t="s">
        <v>92</v>
      </c>
      <c r="AA4" s="300" t="s">
        <v>93</v>
      </c>
      <c r="AB4" s="300" t="s">
        <v>90</v>
      </c>
      <c r="AC4" s="305" t="s">
        <v>91</v>
      </c>
      <c r="AD4" s="300" t="s">
        <v>92</v>
      </c>
      <c r="AE4" s="300" t="s">
        <v>93</v>
      </c>
      <c r="AF4" s="304"/>
      <c r="AG4" s="300" t="s">
        <v>72</v>
      </c>
      <c r="AH4" s="300" t="s">
        <v>73</v>
      </c>
      <c r="AI4" s="300" t="s">
        <v>74</v>
      </c>
      <c r="AJ4" s="304"/>
      <c r="AK4" s="307" t="s">
        <v>99</v>
      </c>
      <c r="AL4" s="300" t="s">
        <v>100</v>
      </c>
      <c r="AM4" s="300" t="s">
        <v>101</v>
      </c>
      <c r="AN4" s="300" t="s">
        <v>102</v>
      </c>
      <c r="AO4" s="304"/>
      <c r="AP4" s="300" t="s">
        <v>67</v>
      </c>
      <c r="AQ4" s="300" t="s">
        <v>68</v>
      </c>
      <c r="AR4" s="300" t="s">
        <v>69</v>
      </c>
      <c r="AS4" s="304"/>
      <c r="AT4" s="300" t="s">
        <v>72</v>
      </c>
      <c r="AU4" s="300" t="s">
        <v>73</v>
      </c>
      <c r="AV4" s="300" t="s">
        <v>74</v>
      </c>
      <c r="AW4" s="300" t="s">
        <v>107</v>
      </c>
      <c r="AX4" s="300" t="s">
        <v>77</v>
      </c>
      <c r="AY4" s="300" t="s">
        <v>78</v>
      </c>
      <c r="AZ4" s="300" t="s">
        <v>79</v>
      </c>
      <c r="BA4" s="310" t="s">
        <v>80</v>
      </c>
    </row>
    <row r="5" spans="1:53" s="2" customFormat="1" x14ac:dyDescent="0.25">
      <c r="A5" s="302"/>
      <c r="B5" s="300"/>
      <c r="C5" s="300"/>
      <c r="D5" s="300"/>
      <c r="E5" s="300"/>
      <c r="F5" s="300"/>
      <c r="G5" s="300"/>
      <c r="H5" s="300"/>
      <c r="I5" s="300"/>
      <c r="J5" s="300"/>
      <c r="K5" s="304"/>
      <c r="L5" s="304"/>
      <c r="M5" s="304"/>
      <c r="N5" s="304"/>
      <c r="O5" s="304"/>
      <c r="P5" s="304"/>
      <c r="Q5" s="304"/>
      <c r="R5" s="304"/>
      <c r="S5" s="304"/>
      <c r="T5" s="304"/>
      <c r="U5" s="304"/>
      <c r="V5" s="304"/>
      <c r="W5" s="304"/>
      <c r="X5" s="304"/>
      <c r="Y5" s="304"/>
      <c r="Z5" s="304"/>
      <c r="AA5" s="304"/>
      <c r="AB5" s="304"/>
      <c r="AC5" s="306"/>
      <c r="AD5" s="304"/>
      <c r="AE5" s="304"/>
      <c r="AF5" s="304"/>
      <c r="AG5" s="304"/>
      <c r="AH5" s="304"/>
      <c r="AI5" s="304"/>
      <c r="AJ5" s="304"/>
      <c r="AK5" s="308"/>
      <c r="AL5" s="304"/>
      <c r="AM5" s="304"/>
      <c r="AN5" s="304"/>
      <c r="AO5" s="304"/>
      <c r="AP5" s="304"/>
      <c r="AQ5" s="304"/>
      <c r="AR5" s="304"/>
      <c r="AS5" s="304"/>
      <c r="AT5" s="304"/>
      <c r="AU5" s="304"/>
      <c r="AV5" s="304"/>
      <c r="AW5" s="304"/>
      <c r="AX5" s="304"/>
      <c r="AY5" s="304"/>
      <c r="AZ5" s="304"/>
      <c r="BA5" s="311"/>
    </row>
    <row r="6" spans="1:53" ht="19.899999999999999" customHeight="1" x14ac:dyDescent="0.25">
      <c r="A6" s="302"/>
      <c r="B6" s="300"/>
      <c r="C6" s="300"/>
      <c r="D6" s="300"/>
      <c r="E6" s="300"/>
      <c r="F6" s="300"/>
      <c r="G6" s="300"/>
      <c r="H6" s="300"/>
      <c r="I6" s="300"/>
      <c r="J6" s="300"/>
      <c r="K6" s="304"/>
      <c r="L6" s="304"/>
      <c r="M6" s="304"/>
      <c r="N6" s="304"/>
      <c r="O6" s="304"/>
      <c r="P6" s="304"/>
      <c r="Q6" s="304"/>
      <c r="R6" s="304"/>
      <c r="S6" s="304"/>
      <c r="T6" s="304"/>
      <c r="U6" s="304"/>
      <c r="V6" s="304"/>
      <c r="W6" s="304"/>
      <c r="X6" s="304"/>
      <c r="Y6" s="304"/>
      <c r="Z6" s="304"/>
      <c r="AA6" s="304"/>
      <c r="AB6" s="304"/>
      <c r="AC6" s="306"/>
      <c r="AD6" s="304"/>
      <c r="AE6" s="304"/>
      <c r="AF6" s="304"/>
      <c r="AG6" s="304"/>
      <c r="AH6" s="304"/>
      <c r="AI6" s="304"/>
      <c r="AJ6" s="304"/>
      <c r="AK6" s="308"/>
      <c r="AL6" s="304"/>
      <c r="AM6" s="304"/>
      <c r="AN6" s="304"/>
      <c r="AO6" s="304"/>
      <c r="AP6" s="304"/>
      <c r="AQ6" s="304"/>
      <c r="AR6" s="304"/>
      <c r="AS6" s="304"/>
      <c r="AT6" s="304"/>
      <c r="AU6" s="304"/>
      <c r="AV6" s="304"/>
      <c r="AW6" s="304"/>
      <c r="AX6" s="304"/>
      <c r="AY6" s="304"/>
      <c r="AZ6" s="304"/>
      <c r="BA6" s="311"/>
    </row>
    <row r="7" spans="1:53" ht="42" customHeight="1" x14ac:dyDescent="0.25">
      <c r="A7" s="302"/>
      <c r="B7" s="52">
        <v>1</v>
      </c>
      <c r="C7" s="52">
        <v>2</v>
      </c>
      <c r="D7" s="52">
        <v>3</v>
      </c>
      <c r="E7" s="52">
        <v>4</v>
      </c>
      <c r="F7" s="52">
        <v>5</v>
      </c>
      <c r="G7" s="52">
        <v>6</v>
      </c>
      <c r="H7" s="52">
        <v>7</v>
      </c>
      <c r="I7" s="52">
        <v>8</v>
      </c>
      <c r="J7" s="52">
        <v>9</v>
      </c>
      <c r="K7" s="52">
        <v>10</v>
      </c>
      <c r="L7" s="52">
        <v>11</v>
      </c>
      <c r="M7" s="52">
        <v>12</v>
      </c>
      <c r="N7" s="52">
        <v>13</v>
      </c>
      <c r="O7" s="52">
        <v>14</v>
      </c>
      <c r="P7" s="52">
        <v>15</v>
      </c>
      <c r="Q7" s="52">
        <v>16</v>
      </c>
      <c r="R7" s="52">
        <v>17</v>
      </c>
      <c r="S7" s="52">
        <v>18</v>
      </c>
      <c r="T7" s="52">
        <v>19</v>
      </c>
      <c r="U7" s="52">
        <v>20</v>
      </c>
      <c r="V7" s="52">
        <v>21</v>
      </c>
      <c r="W7" s="52">
        <v>22</v>
      </c>
      <c r="X7" s="52">
        <v>23</v>
      </c>
      <c r="Y7" s="52">
        <v>24</v>
      </c>
      <c r="Z7" s="52">
        <v>25</v>
      </c>
      <c r="AA7" s="52">
        <v>26</v>
      </c>
      <c r="AB7" s="52">
        <v>27</v>
      </c>
      <c r="AC7" s="52">
        <v>28</v>
      </c>
      <c r="AD7" s="52">
        <v>29</v>
      </c>
      <c r="AE7" s="52">
        <v>30</v>
      </c>
      <c r="AF7" s="52">
        <v>31</v>
      </c>
      <c r="AG7" s="52">
        <v>32</v>
      </c>
      <c r="AH7" s="52">
        <v>33</v>
      </c>
      <c r="AI7" s="52">
        <v>34</v>
      </c>
      <c r="AJ7" s="52">
        <v>35</v>
      </c>
      <c r="AK7" s="52">
        <v>36</v>
      </c>
      <c r="AL7" s="52">
        <v>37</v>
      </c>
      <c r="AM7" s="52">
        <v>38</v>
      </c>
      <c r="AN7" s="52">
        <v>39</v>
      </c>
      <c r="AO7" s="52">
        <v>40</v>
      </c>
      <c r="AP7" s="52">
        <v>41</v>
      </c>
      <c r="AQ7" s="52">
        <v>42</v>
      </c>
      <c r="AR7" s="52">
        <v>43</v>
      </c>
      <c r="AS7" s="52">
        <v>44</v>
      </c>
      <c r="AT7" s="52">
        <v>45</v>
      </c>
      <c r="AU7" s="52">
        <v>46</v>
      </c>
      <c r="AV7" s="52">
        <v>47</v>
      </c>
      <c r="AW7" s="52">
        <v>48</v>
      </c>
      <c r="AX7" s="52">
        <v>49</v>
      </c>
      <c r="AY7" s="52">
        <v>50</v>
      </c>
      <c r="AZ7" s="52">
        <v>51</v>
      </c>
      <c r="BA7" s="57">
        <v>52</v>
      </c>
    </row>
    <row r="8" spans="1:53" ht="72.599999999999994" customHeight="1" x14ac:dyDescent="0.25">
      <c r="A8" s="64" t="s">
        <v>62</v>
      </c>
      <c r="B8" s="115" t="s">
        <v>110</v>
      </c>
      <c r="C8" s="115" t="s">
        <v>110</v>
      </c>
      <c r="D8" s="115" t="s">
        <v>110</v>
      </c>
      <c r="E8" s="115" t="s">
        <v>110</v>
      </c>
      <c r="F8" s="115" t="s">
        <v>110</v>
      </c>
      <c r="G8" s="115" t="s">
        <v>110</v>
      </c>
      <c r="H8" s="115" t="s">
        <v>110</v>
      </c>
      <c r="I8" s="115" t="s">
        <v>110</v>
      </c>
      <c r="J8" s="115" t="s">
        <v>110</v>
      </c>
      <c r="K8" s="115" t="s">
        <v>110</v>
      </c>
      <c r="L8" s="115" t="s">
        <v>110</v>
      </c>
      <c r="M8" s="115" t="s">
        <v>110</v>
      </c>
      <c r="N8" s="115" t="s">
        <v>110</v>
      </c>
      <c r="O8" s="115" t="s">
        <v>110</v>
      </c>
      <c r="P8" s="115" t="s">
        <v>110</v>
      </c>
      <c r="Q8" s="115" t="s">
        <v>110</v>
      </c>
      <c r="R8" s="115" t="s">
        <v>110</v>
      </c>
      <c r="S8" s="55" t="s">
        <v>39</v>
      </c>
      <c r="T8" s="55" t="s">
        <v>39</v>
      </c>
      <c r="U8" s="115" t="s">
        <v>110</v>
      </c>
      <c r="V8" s="115" t="s">
        <v>110</v>
      </c>
      <c r="W8" s="115" t="s">
        <v>110</v>
      </c>
      <c r="X8" s="115" t="s">
        <v>110</v>
      </c>
      <c r="Y8" s="115" t="s">
        <v>110</v>
      </c>
      <c r="Z8" s="115" t="s">
        <v>110</v>
      </c>
      <c r="AA8" s="115" t="s">
        <v>110</v>
      </c>
      <c r="AB8" s="115" t="s">
        <v>110</v>
      </c>
      <c r="AC8" s="115" t="s">
        <v>110</v>
      </c>
      <c r="AD8" s="115" t="s">
        <v>110</v>
      </c>
      <c r="AE8" s="115" t="s">
        <v>110</v>
      </c>
      <c r="AF8" s="115" t="s">
        <v>110</v>
      </c>
      <c r="AG8" s="115" t="s">
        <v>110</v>
      </c>
      <c r="AH8" s="115" t="s">
        <v>110</v>
      </c>
      <c r="AI8" s="115" t="s">
        <v>110</v>
      </c>
      <c r="AJ8" s="115" t="s">
        <v>110</v>
      </c>
      <c r="AK8" s="115" t="s">
        <v>110</v>
      </c>
      <c r="AL8" s="115" t="s">
        <v>154</v>
      </c>
      <c r="AM8" s="115" t="s">
        <v>110</v>
      </c>
      <c r="AN8" s="115" t="s">
        <v>110</v>
      </c>
      <c r="AO8" s="115" t="s">
        <v>110</v>
      </c>
      <c r="AP8" s="115" t="s">
        <v>110</v>
      </c>
      <c r="AQ8" s="115" t="s">
        <v>154</v>
      </c>
      <c r="AR8" s="115" t="s">
        <v>110</v>
      </c>
      <c r="AS8" s="55" t="s">
        <v>39</v>
      </c>
      <c r="AT8" s="56" t="s">
        <v>39</v>
      </c>
      <c r="AU8" s="56" t="s">
        <v>39</v>
      </c>
      <c r="AV8" s="56" t="s">
        <v>39</v>
      </c>
      <c r="AW8" s="56" t="s">
        <v>39</v>
      </c>
      <c r="AX8" s="56" t="s">
        <v>39</v>
      </c>
      <c r="AY8" s="56" t="s">
        <v>39</v>
      </c>
      <c r="AZ8" s="56" t="s">
        <v>39</v>
      </c>
      <c r="BA8" s="58" t="s">
        <v>39</v>
      </c>
    </row>
    <row r="9" spans="1:53" s="2" customFormat="1" ht="72.599999999999994" customHeight="1" x14ac:dyDescent="0.25">
      <c r="A9" s="135" t="s">
        <v>63</v>
      </c>
      <c r="B9" s="115" t="s">
        <v>110</v>
      </c>
      <c r="C9" s="115" t="s">
        <v>110</v>
      </c>
      <c r="D9" s="115" t="s">
        <v>110</v>
      </c>
      <c r="E9" s="115" t="s">
        <v>110</v>
      </c>
      <c r="F9" s="115" t="s">
        <v>110</v>
      </c>
      <c r="G9" s="115" t="s">
        <v>110</v>
      </c>
      <c r="H9" s="115" t="s">
        <v>110</v>
      </c>
      <c r="I9" s="115" t="s">
        <v>110</v>
      </c>
      <c r="J9" s="115" t="s">
        <v>110</v>
      </c>
      <c r="K9" s="115" t="s">
        <v>110</v>
      </c>
      <c r="L9" s="115" t="s">
        <v>110</v>
      </c>
      <c r="M9" s="115" t="s">
        <v>110</v>
      </c>
      <c r="N9" s="115" t="s">
        <v>110</v>
      </c>
      <c r="O9" s="115" t="s">
        <v>110</v>
      </c>
      <c r="P9" s="115" t="s">
        <v>110</v>
      </c>
      <c r="Q9" s="115" t="s">
        <v>110</v>
      </c>
      <c r="R9" s="115" t="s">
        <v>110</v>
      </c>
      <c r="S9" s="55" t="s">
        <v>39</v>
      </c>
      <c r="T9" s="55" t="s">
        <v>39</v>
      </c>
      <c r="U9" s="115" t="s">
        <v>110</v>
      </c>
      <c r="V9" s="115" t="s">
        <v>110</v>
      </c>
      <c r="W9" s="115" t="s">
        <v>110</v>
      </c>
      <c r="X9" s="115" t="s">
        <v>110</v>
      </c>
      <c r="Y9" s="115" t="s">
        <v>110</v>
      </c>
      <c r="Z9" s="115" t="s">
        <v>110</v>
      </c>
      <c r="AA9" s="115" t="s">
        <v>110</v>
      </c>
      <c r="AB9" s="115" t="s">
        <v>110</v>
      </c>
      <c r="AC9" s="115" t="s">
        <v>110</v>
      </c>
      <c r="AD9" s="115" t="s">
        <v>110</v>
      </c>
      <c r="AE9" s="115" t="s">
        <v>110</v>
      </c>
      <c r="AF9" s="18" t="s">
        <v>119</v>
      </c>
      <c r="AG9" s="18" t="s">
        <v>119</v>
      </c>
      <c r="AH9" s="18" t="s">
        <v>119</v>
      </c>
      <c r="AI9" s="18" t="s">
        <v>119</v>
      </c>
      <c r="AJ9" s="18" t="s">
        <v>119</v>
      </c>
      <c r="AK9" s="18" t="s">
        <v>119</v>
      </c>
      <c r="AL9" s="115" t="s">
        <v>154</v>
      </c>
      <c r="AM9" s="115" t="s">
        <v>110</v>
      </c>
      <c r="AN9" s="115" t="s">
        <v>110</v>
      </c>
      <c r="AO9" s="115" t="s">
        <v>110</v>
      </c>
      <c r="AP9" s="115" t="s">
        <v>110</v>
      </c>
      <c r="AQ9" s="115" t="s">
        <v>154</v>
      </c>
      <c r="AR9" s="115" t="s">
        <v>110</v>
      </c>
      <c r="AS9" s="55" t="s">
        <v>39</v>
      </c>
      <c r="AT9" s="56" t="s">
        <v>39</v>
      </c>
      <c r="AU9" s="56" t="s">
        <v>39</v>
      </c>
      <c r="AV9" s="56" t="s">
        <v>39</v>
      </c>
      <c r="AW9" s="56" t="s">
        <v>39</v>
      </c>
      <c r="AX9" s="56" t="s">
        <v>39</v>
      </c>
      <c r="AY9" s="56" t="s">
        <v>39</v>
      </c>
      <c r="AZ9" s="56" t="s">
        <v>39</v>
      </c>
      <c r="BA9" s="58" t="s">
        <v>39</v>
      </c>
    </row>
    <row r="10" spans="1:53" s="2" customFormat="1" ht="72.599999999999994" customHeight="1" x14ac:dyDescent="0.25">
      <c r="A10" s="135" t="s">
        <v>209</v>
      </c>
      <c r="B10" s="115" t="s">
        <v>110</v>
      </c>
      <c r="C10" s="115" t="s">
        <v>110</v>
      </c>
      <c r="D10" s="115" t="s">
        <v>110</v>
      </c>
      <c r="E10" s="115" t="s">
        <v>110</v>
      </c>
      <c r="F10" s="115" t="s">
        <v>110</v>
      </c>
      <c r="G10" s="115" t="s">
        <v>110</v>
      </c>
      <c r="H10" s="115" t="s">
        <v>110</v>
      </c>
      <c r="I10" s="115" t="s">
        <v>110</v>
      </c>
      <c r="J10" s="115" t="s">
        <v>110</v>
      </c>
      <c r="K10" s="115" t="s">
        <v>110</v>
      </c>
      <c r="L10" s="18" t="s">
        <v>109</v>
      </c>
      <c r="M10" s="115" t="s">
        <v>110</v>
      </c>
      <c r="N10" s="18" t="s">
        <v>109</v>
      </c>
      <c r="O10" s="115" t="s">
        <v>110</v>
      </c>
      <c r="P10" s="115" t="s">
        <v>110</v>
      </c>
      <c r="Q10" s="18" t="s">
        <v>109</v>
      </c>
      <c r="R10" s="18" t="s">
        <v>120</v>
      </c>
      <c r="S10" s="55" t="s">
        <v>39</v>
      </c>
      <c r="T10" s="55" t="s">
        <v>39</v>
      </c>
      <c r="U10" s="115" t="s">
        <v>110</v>
      </c>
      <c r="V10" s="115" t="s">
        <v>110</v>
      </c>
      <c r="W10" s="115" t="s">
        <v>110</v>
      </c>
      <c r="X10" s="115" t="s">
        <v>110</v>
      </c>
      <c r="Y10" s="115" t="s">
        <v>110</v>
      </c>
      <c r="Z10" s="115" t="s">
        <v>110</v>
      </c>
      <c r="AA10" s="115" t="s">
        <v>110</v>
      </c>
      <c r="AB10" s="18" t="s">
        <v>109</v>
      </c>
      <c r="AC10" s="115" t="s">
        <v>110</v>
      </c>
      <c r="AD10" s="115" t="s">
        <v>110</v>
      </c>
      <c r="AE10" s="115" t="s">
        <v>110</v>
      </c>
      <c r="AF10" s="115" t="s">
        <v>110</v>
      </c>
      <c r="AG10" s="115" t="s">
        <v>110</v>
      </c>
      <c r="AH10" s="115" t="s">
        <v>110</v>
      </c>
      <c r="AI10" s="115" t="s">
        <v>110</v>
      </c>
      <c r="AJ10" s="115" t="s">
        <v>110</v>
      </c>
      <c r="AK10" s="18" t="s">
        <v>112</v>
      </c>
      <c r="AL10" s="18" t="s">
        <v>112</v>
      </c>
      <c r="AM10" s="18" t="s">
        <v>112</v>
      </c>
      <c r="AN10" s="18" t="s">
        <v>112</v>
      </c>
      <c r="AO10" s="18" t="s">
        <v>112</v>
      </c>
      <c r="AP10" s="18" t="s">
        <v>112</v>
      </c>
      <c r="AQ10" s="18" t="s">
        <v>112</v>
      </c>
      <c r="AR10" s="115" t="s">
        <v>113</v>
      </c>
      <c r="AS10" s="55" t="s">
        <v>39</v>
      </c>
      <c r="AT10" s="56" t="s">
        <v>39</v>
      </c>
      <c r="AU10" s="56" t="s">
        <v>39</v>
      </c>
      <c r="AV10" s="56" t="s">
        <v>39</v>
      </c>
      <c r="AW10" s="56" t="s">
        <v>39</v>
      </c>
      <c r="AX10" s="56" t="s">
        <v>39</v>
      </c>
      <c r="AY10" s="56" t="s">
        <v>39</v>
      </c>
      <c r="AZ10" s="56" t="s">
        <v>39</v>
      </c>
      <c r="BA10" s="58" t="s">
        <v>39</v>
      </c>
    </row>
    <row r="11" spans="1:53" ht="69" customHeight="1" thickBot="1" x14ac:dyDescent="0.3">
      <c r="A11" s="135" t="s">
        <v>262</v>
      </c>
      <c r="B11" s="18" t="s">
        <v>110</v>
      </c>
      <c r="C11" s="18" t="s">
        <v>110</v>
      </c>
      <c r="D11" s="18" t="s">
        <v>110</v>
      </c>
      <c r="E11" s="115" t="s">
        <v>110</v>
      </c>
      <c r="F11" s="115" t="s">
        <v>110</v>
      </c>
      <c r="G11" s="115" t="s">
        <v>110</v>
      </c>
      <c r="H11" s="115" t="s">
        <v>110</v>
      </c>
      <c r="I11" s="115" t="s">
        <v>110</v>
      </c>
      <c r="J11" s="115" t="s">
        <v>110</v>
      </c>
      <c r="K11" s="115" t="s">
        <v>110</v>
      </c>
      <c r="L11" s="115" t="s">
        <v>110</v>
      </c>
      <c r="M11" s="115" t="s">
        <v>110</v>
      </c>
      <c r="N11" s="115" t="s">
        <v>110</v>
      </c>
      <c r="O11" s="18" t="s">
        <v>110</v>
      </c>
      <c r="P11" s="18" t="s">
        <v>110</v>
      </c>
      <c r="Q11" s="18" t="s">
        <v>109</v>
      </c>
      <c r="R11" s="18" t="s">
        <v>120</v>
      </c>
      <c r="S11" s="55" t="s">
        <v>39</v>
      </c>
      <c r="T11" s="55" t="s">
        <v>39</v>
      </c>
      <c r="U11" s="18" t="s">
        <v>110</v>
      </c>
      <c r="V11" s="18" t="s">
        <v>110</v>
      </c>
      <c r="W11" s="18" t="s">
        <v>109</v>
      </c>
      <c r="X11" s="18" t="s">
        <v>109</v>
      </c>
      <c r="Y11" s="115" t="s">
        <v>110</v>
      </c>
      <c r="Z11" s="115" t="s">
        <v>110</v>
      </c>
      <c r="AA11" s="115" t="s">
        <v>110</v>
      </c>
      <c r="AB11" s="115" t="s">
        <v>110</v>
      </c>
      <c r="AC11" s="115" t="s">
        <v>110</v>
      </c>
      <c r="AD11" s="18" t="s">
        <v>293</v>
      </c>
      <c r="AE11" s="18" t="s">
        <v>112</v>
      </c>
      <c r="AF11" s="18" t="s">
        <v>112</v>
      </c>
      <c r="AG11" s="18" t="s">
        <v>112</v>
      </c>
      <c r="AH11" s="18" t="s">
        <v>112</v>
      </c>
      <c r="AI11" s="18" t="s">
        <v>112</v>
      </c>
      <c r="AJ11" s="18" t="s">
        <v>112</v>
      </c>
      <c r="AK11" s="18" t="s">
        <v>112</v>
      </c>
      <c r="AL11" s="18" t="s">
        <v>155</v>
      </c>
      <c r="AM11" s="59" t="s">
        <v>64</v>
      </c>
      <c r="AN11" s="59" t="s">
        <v>64</v>
      </c>
      <c r="AO11" s="59" t="s">
        <v>64</v>
      </c>
      <c r="AP11" s="59" t="s">
        <v>64</v>
      </c>
      <c r="AQ11" s="59" t="s">
        <v>64</v>
      </c>
      <c r="AR11" s="59" t="s">
        <v>64</v>
      </c>
      <c r="AS11" s="56"/>
      <c r="AT11" s="56"/>
      <c r="AU11" s="56"/>
      <c r="AV11" s="56"/>
      <c r="AW11" s="56"/>
      <c r="AX11" s="56"/>
      <c r="AY11" s="56"/>
      <c r="AZ11" s="56"/>
      <c r="BA11" s="58"/>
    </row>
    <row r="12" spans="1:53" ht="21" x14ac:dyDescent="0.35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</row>
    <row r="13" spans="1:53" ht="21" x14ac:dyDescent="0.35">
      <c r="A13" s="19"/>
      <c r="B13" s="19"/>
      <c r="C13" s="19"/>
      <c r="D13" s="19"/>
      <c r="E13" s="19"/>
      <c r="F13" s="19"/>
      <c r="G13" s="19"/>
      <c r="H13" s="19"/>
      <c r="I13" s="19"/>
      <c r="J13" s="10"/>
      <c r="K13" s="10"/>
      <c r="L13" s="10"/>
      <c r="M13" s="11" t="s">
        <v>40</v>
      </c>
      <c r="N13" s="11"/>
      <c r="O13" s="11"/>
      <c r="P13" s="11"/>
      <c r="Q13" s="11"/>
      <c r="R13" s="11"/>
      <c r="S13" s="50"/>
      <c r="T13" s="50"/>
      <c r="U13" s="50"/>
      <c r="V13" s="50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  <c r="AQ13" s="19"/>
      <c r="AR13" s="19"/>
      <c r="AS13" s="19"/>
      <c r="AT13" s="19"/>
      <c r="AU13" s="19"/>
      <c r="AV13" s="19"/>
      <c r="AW13" s="19"/>
      <c r="AX13" s="19"/>
      <c r="AY13" s="19"/>
      <c r="AZ13" s="19"/>
      <c r="BA13" s="19"/>
    </row>
    <row r="14" spans="1:53" ht="21" x14ac:dyDescent="0.35">
      <c r="A14" s="19"/>
      <c r="B14" s="19"/>
      <c r="C14" s="19"/>
      <c r="D14" s="19"/>
      <c r="E14" s="19"/>
      <c r="F14" s="19"/>
      <c r="G14" s="19"/>
      <c r="H14" s="19"/>
      <c r="I14" s="19"/>
      <c r="J14" s="10"/>
      <c r="K14" s="10"/>
      <c r="L14" s="10"/>
      <c r="M14" s="10"/>
      <c r="N14" s="10"/>
      <c r="O14" s="10"/>
      <c r="P14" s="10"/>
      <c r="Q14" s="10"/>
      <c r="R14" s="10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/>
      <c r="AR14" s="19"/>
      <c r="AS14" s="19"/>
      <c r="AT14" s="19"/>
      <c r="AU14" s="19"/>
      <c r="AV14" s="19"/>
      <c r="AW14" s="19"/>
      <c r="AX14" s="19"/>
      <c r="AY14" s="19"/>
      <c r="AZ14" s="19"/>
      <c r="BA14" s="19"/>
    </row>
    <row r="15" spans="1:53" ht="21" x14ac:dyDescent="0.35">
      <c r="A15" s="19"/>
      <c r="B15" s="19"/>
      <c r="C15" s="19"/>
      <c r="D15" s="19"/>
      <c r="E15" s="19"/>
      <c r="F15" s="19"/>
      <c r="G15" s="53"/>
      <c r="H15" s="53"/>
      <c r="I15" s="54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9"/>
      <c r="AS15" s="19"/>
      <c r="AT15" s="19"/>
      <c r="AU15" s="19"/>
      <c r="AV15" s="19"/>
      <c r="AW15" s="19"/>
      <c r="AX15" s="19"/>
      <c r="AY15" s="19"/>
      <c r="AZ15" s="19"/>
      <c r="BA15" s="19"/>
    </row>
    <row r="16" spans="1:53" ht="21.75" thickBot="1" x14ac:dyDescent="0.4">
      <c r="A16" s="19"/>
      <c r="B16" s="19"/>
      <c r="C16" s="19"/>
      <c r="D16" s="19"/>
      <c r="E16" s="19"/>
      <c r="F16" s="19"/>
      <c r="G16" s="19"/>
      <c r="H16" s="19"/>
      <c r="I16" s="19"/>
      <c r="J16" s="10"/>
      <c r="K16" s="10"/>
      <c r="L16" s="10"/>
      <c r="M16" s="10"/>
      <c r="N16" s="10"/>
      <c r="O16" s="10"/>
      <c r="P16" s="10"/>
      <c r="Q16" s="10"/>
      <c r="R16" s="10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9"/>
      <c r="AT16" s="19"/>
      <c r="AU16" s="19"/>
      <c r="AV16" s="19"/>
      <c r="AW16" s="19"/>
      <c r="AX16" s="19"/>
      <c r="AY16" s="19"/>
      <c r="AZ16" s="19"/>
      <c r="BA16" s="19"/>
    </row>
    <row r="17" spans="1:53" ht="22.5" thickBot="1" x14ac:dyDescent="0.4">
      <c r="A17" s="19"/>
      <c r="B17" s="19"/>
      <c r="C17" s="19"/>
      <c r="D17" s="19"/>
      <c r="E17" s="19"/>
      <c r="F17" s="19"/>
      <c r="G17" s="60" t="s">
        <v>110</v>
      </c>
      <c r="H17" s="53"/>
      <c r="I17" s="53"/>
      <c r="J17" s="316" t="s">
        <v>111</v>
      </c>
      <c r="K17" s="317"/>
      <c r="L17" s="317"/>
      <c r="M17" s="317"/>
      <c r="N17" s="317"/>
      <c r="O17" s="317"/>
      <c r="P17" s="317"/>
      <c r="Q17" s="317"/>
      <c r="R17" s="317"/>
      <c r="S17" s="317"/>
      <c r="T17" s="317"/>
      <c r="U17" s="317"/>
      <c r="V17" s="317"/>
      <c r="W17" s="317"/>
      <c r="X17" s="317"/>
      <c r="Y17" s="317"/>
      <c r="Z17" s="19"/>
      <c r="AA17" s="19"/>
      <c r="AB17" s="19"/>
      <c r="AC17" s="19"/>
      <c r="AD17" s="63" t="s">
        <v>113</v>
      </c>
      <c r="AE17" s="19"/>
      <c r="AF17" s="19"/>
      <c r="AG17" s="312" t="s">
        <v>118</v>
      </c>
      <c r="AH17" s="314"/>
      <c r="AI17" s="314"/>
      <c r="AJ17" s="314"/>
      <c r="AK17" s="314"/>
      <c r="AL17" s="314"/>
      <c r="AM17" s="314"/>
      <c r="AN17" s="314"/>
      <c r="AO17" s="314"/>
      <c r="AP17" s="314"/>
      <c r="AQ17" s="314"/>
      <c r="AR17" s="314"/>
      <c r="AS17" s="314"/>
      <c r="AT17" s="314"/>
      <c r="AU17" s="314"/>
      <c r="AV17" s="314"/>
      <c r="AW17" s="19"/>
      <c r="AX17" s="19"/>
      <c r="AY17" s="19"/>
      <c r="AZ17" s="19"/>
      <c r="BA17" s="19"/>
    </row>
    <row r="18" spans="1:53" ht="21" x14ac:dyDescent="0.35">
      <c r="A18" s="19"/>
      <c r="B18" s="19"/>
      <c r="C18" s="19"/>
      <c r="D18" s="19"/>
      <c r="E18" s="19"/>
      <c r="F18" s="19"/>
      <c r="G18" s="19"/>
      <c r="H18" s="19"/>
      <c r="I18" s="19"/>
      <c r="J18" s="317"/>
      <c r="K18" s="317"/>
      <c r="L18" s="317"/>
      <c r="M18" s="317"/>
      <c r="N18" s="317"/>
      <c r="O18" s="317"/>
      <c r="P18" s="317"/>
      <c r="Q18" s="317"/>
      <c r="R18" s="317"/>
      <c r="S18" s="317"/>
      <c r="T18" s="317"/>
      <c r="U18" s="317"/>
      <c r="V18" s="317"/>
      <c r="W18" s="317"/>
      <c r="X18" s="317"/>
      <c r="Y18" s="317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9"/>
      <c r="AS18" s="19"/>
      <c r="AT18" s="19"/>
      <c r="AU18" s="19"/>
      <c r="AV18" s="19"/>
      <c r="AW18" s="19"/>
      <c r="AX18" s="19"/>
      <c r="AY18" s="19"/>
      <c r="AZ18" s="19"/>
      <c r="BA18" s="19"/>
    </row>
    <row r="19" spans="1:53" ht="21.75" thickBot="1" x14ac:dyDescent="0.4">
      <c r="A19" s="19"/>
      <c r="B19" s="19"/>
      <c r="C19" s="19"/>
      <c r="D19" s="19"/>
      <c r="E19" s="19"/>
      <c r="F19" s="19"/>
      <c r="G19" s="19"/>
      <c r="H19" s="19"/>
      <c r="I19" s="19"/>
      <c r="J19" s="10"/>
      <c r="K19" s="10"/>
      <c r="L19" s="10"/>
      <c r="M19" s="10"/>
      <c r="N19" s="10"/>
      <c r="O19" s="10"/>
      <c r="P19" s="10"/>
      <c r="Q19" s="10"/>
      <c r="R19" s="10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O19" s="19"/>
      <c r="AP19" s="19"/>
      <c r="AQ19" s="19"/>
      <c r="AR19" s="19"/>
      <c r="AS19" s="19"/>
      <c r="AT19" s="19"/>
      <c r="AU19" s="19"/>
      <c r="AV19" s="19"/>
      <c r="AW19" s="19"/>
      <c r="AX19" s="19"/>
      <c r="AY19" s="19"/>
      <c r="AZ19" s="19"/>
      <c r="BA19" s="19"/>
    </row>
    <row r="20" spans="1:53" ht="22.5" thickBot="1" x14ac:dyDescent="0.4">
      <c r="A20" s="19"/>
      <c r="B20" s="19"/>
      <c r="C20" s="19"/>
      <c r="D20" s="19"/>
      <c r="E20" s="19"/>
      <c r="F20" s="19"/>
      <c r="G20" s="60" t="s">
        <v>109</v>
      </c>
      <c r="H20" s="19"/>
      <c r="I20" s="19"/>
      <c r="J20" s="312" t="s">
        <v>115</v>
      </c>
      <c r="K20" s="313"/>
      <c r="L20" s="313"/>
      <c r="M20" s="313"/>
      <c r="N20" s="313"/>
      <c r="O20" s="313"/>
      <c r="P20" s="313"/>
      <c r="Q20" s="313"/>
      <c r="R20" s="313"/>
      <c r="S20" s="313"/>
      <c r="T20" s="313"/>
      <c r="U20" s="313"/>
      <c r="V20" s="313"/>
      <c r="W20" s="313"/>
      <c r="X20" s="313"/>
      <c r="Y20" s="313"/>
      <c r="Z20" s="19"/>
      <c r="AA20" s="19"/>
      <c r="AB20" s="19"/>
      <c r="AC20" s="19"/>
      <c r="AD20" s="62" t="s">
        <v>64</v>
      </c>
      <c r="AE20" s="19"/>
      <c r="AF20" s="19"/>
      <c r="AG20" s="312" t="s">
        <v>117</v>
      </c>
      <c r="AH20" s="314"/>
      <c r="AI20" s="314"/>
      <c r="AJ20" s="314"/>
      <c r="AK20" s="314"/>
      <c r="AL20" s="314"/>
      <c r="AM20" s="314"/>
      <c r="AN20" s="314"/>
      <c r="AO20" s="314"/>
      <c r="AP20" s="314"/>
      <c r="AQ20" s="314"/>
      <c r="AR20" s="314"/>
      <c r="AS20" s="314"/>
      <c r="AT20" s="314"/>
      <c r="AU20" s="314"/>
      <c r="AV20" s="314"/>
      <c r="AW20" s="19"/>
      <c r="AX20" s="19"/>
      <c r="AY20" s="19"/>
      <c r="AZ20" s="19"/>
      <c r="BA20" s="19"/>
    </row>
    <row r="21" spans="1:53" ht="19.5" thickBot="1" x14ac:dyDescent="0.35">
      <c r="A21" s="2"/>
      <c r="B21" s="2"/>
      <c r="C21" s="2"/>
      <c r="D21" s="2"/>
      <c r="E21" s="2"/>
      <c r="F21" s="2"/>
      <c r="G21" s="2"/>
      <c r="H21" s="2"/>
      <c r="I21" s="2"/>
      <c r="J21" s="9"/>
      <c r="K21" s="9"/>
      <c r="L21" s="9"/>
      <c r="M21" s="9"/>
      <c r="N21" s="9"/>
      <c r="O21" s="9"/>
      <c r="P21" s="9"/>
      <c r="Q21" s="9"/>
      <c r="R21" s="9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</row>
    <row r="22" spans="1:53" ht="19.899999999999999" customHeight="1" thickBot="1" x14ac:dyDescent="0.35">
      <c r="G22" s="60" t="s">
        <v>112</v>
      </c>
      <c r="J22" s="312" t="s">
        <v>116</v>
      </c>
      <c r="K22" s="312"/>
      <c r="L22" s="312"/>
      <c r="M22" s="312"/>
      <c r="N22" s="312"/>
      <c r="O22" s="312"/>
      <c r="P22" s="312"/>
      <c r="Q22" s="312"/>
      <c r="R22" s="312"/>
      <c r="S22" s="312"/>
      <c r="T22" s="312"/>
      <c r="U22" s="312"/>
      <c r="V22" s="312"/>
      <c r="W22" s="312"/>
      <c r="X22" s="312"/>
      <c r="Y22" s="312"/>
      <c r="AD22" s="61" t="s">
        <v>39</v>
      </c>
      <c r="AG22" s="315" t="s">
        <v>114</v>
      </c>
      <c r="AH22" s="315"/>
      <c r="AI22" s="315"/>
      <c r="AJ22" s="315"/>
      <c r="AK22" s="315"/>
      <c r="AL22" s="315"/>
      <c r="AM22" s="315"/>
      <c r="AN22" s="315"/>
      <c r="AO22" s="315"/>
      <c r="AP22" s="315"/>
      <c r="AQ22" s="315"/>
      <c r="AR22" s="315"/>
      <c r="AS22" s="315"/>
      <c r="AT22" s="315"/>
    </row>
  </sheetData>
  <mergeCells count="72">
    <mergeCell ref="J20:Y20"/>
    <mergeCell ref="J22:Y22"/>
    <mergeCell ref="AG17:AV17"/>
    <mergeCell ref="AG20:AV20"/>
    <mergeCell ref="AG22:AT22"/>
    <mergeCell ref="J17:Y18"/>
    <mergeCell ref="AX3:BA3"/>
    <mergeCell ref="AX4:AX6"/>
    <mergeCell ref="AY4:AY6"/>
    <mergeCell ref="AZ4:AZ6"/>
    <mergeCell ref="BA4:BA6"/>
    <mergeCell ref="AP3:AR3"/>
    <mergeCell ref="AP4:AP6"/>
    <mergeCell ref="AQ4:AQ6"/>
    <mergeCell ref="AR4:AR6"/>
    <mergeCell ref="AS3:AS6"/>
    <mergeCell ref="AT3:AW3"/>
    <mergeCell ref="AT4:AT6"/>
    <mergeCell ref="AU4:AU6"/>
    <mergeCell ref="AV4:AV6"/>
    <mergeCell ref="AW4:AW6"/>
    <mergeCell ref="AO3:AO6"/>
    <mergeCell ref="AF3:AF6"/>
    <mergeCell ref="AG3:AI3"/>
    <mergeCell ref="AG4:AG6"/>
    <mergeCell ref="AH4:AH6"/>
    <mergeCell ref="AI4:AI6"/>
    <mergeCell ref="AJ3:AJ6"/>
    <mergeCell ref="AK3:AN3"/>
    <mergeCell ref="AK4:AK6"/>
    <mergeCell ref="AL4:AL6"/>
    <mergeCell ref="AM4:AM6"/>
    <mergeCell ref="AN4:AN6"/>
    <mergeCell ref="X3:AA3"/>
    <mergeCell ref="X4:X6"/>
    <mergeCell ref="Y4:Y6"/>
    <mergeCell ref="Z4:Z6"/>
    <mergeCell ref="AA4:AA6"/>
    <mergeCell ref="AB3:AE3"/>
    <mergeCell ref="AB4:AB6"/>
    <mergeCell ref="AC4:AC6"/>
    <mergeCell ref="AD4:AD6"/>
    <mergeCell ref="AE4:AE6"/>
    <mergeCell ref="S3:S6"/>
    <mergeCell ref="T3:W3"/>
    <mergeCell ref="T4:T6"/>
    <mergeCell ref="U4:U6"/>
    <mergeCell ref="V4:V6"/>
    <mergeCell ref="W4:W6"/>
    <mergeCell ref="O3:O6"/>
    <mergeCell ref="P3:R3"/>
    <mergeCell ref="P4:P6"/>
    <mergeCell ref="Q4:Q6"/>
    <mergeCell ref="R4:R6"/>
    <mergeCell ref="A3:A7"/>
    <mergeCell ref="K3:N3"/>
    <mergeCell ref="K4:K6"/>
    <mergeCell ref="L4:L6"/>
    <mergeCell ref="M4:M6"/>
    <mergeCell ref="N4:N6"/>
    <mergeCell ref="C1:M1"/>
    <mergeCell ref="B3:E3"/>
    <mergeCell ref="F3:F6"/>
    <mergeCell ref="B4:B6"/>
    <mergeCell ref="C4:C6"/>
    <mergeCell ref="E4:E6"/>
    <mergeCell ref="D4:D6"/>
    <mergeCell ref="G3:I3"/>
    <mergeCell ref="G4:G6"/>
    <mergeCell ref="H4:H6"/>
    <mergeCell ref="I4:I6"/>
    <mergeCell ref="J3:J6"/>
  </mergeCells>
  <pageMargins left="0.7" right="0.49843749999999998" top="0.75" bottom="0.75" header="0.3" footer="0.3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3. План учебного процесса (2)</vt:lpstr>
      <vt:lpstr>титульный  лист </vt:lpstr>
      <vt:lpstr>2. сводные данные</vt:lpstr>
      <vt:lpstr>1. график учебного процесса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metod1</dc:creator>
  <cp:lastModifiedBy>karpushina</cp:lastModifiedBy>
  <cp:lastPrinted>2025-09-19T04:09:59Z</cp:lastPrinted>
  <dcterms:created xsi:type="dcterms:W3CDTF">2011-05-26T10:03:28Z</dcterms:created>
  <dcterms:modified xsi:type="dcterms:W3CDTF">2026-03-05T04:14:15Z</dcterms:modified>
</cp:coreProperties>
</file>