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 activeTab="2"/>
  </bookViews>
  <sheets>
    <sheet name="3. План для защиты" sheetId="22" r:id="rId1"/>
    <sheet name="титульный  лист " sheetId="17" r:id="rId2"/>
    <sheet name="2. сводные данные" sheetId="18" r:id="rId3"/>
    <sheet name="1. график учебного процесса" sheetId="19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1" i="22" l="1"/>
  <c r="I46" i="22" l="1"/>
  <c r="G47" i="22"/>
  <c r="S67" i="22" l="1"/>
  <c r="P67" i="22"/>
  <c r="S66" i="22"/>
  <c r="P66" i="22"/>
  <c r="S65" i="22"/>
  <c r="P65" i="22"/>
  <c r="R63" i="22"/>
  <c r="Q63" i="22"/>
  <c r="P63" i="22"/>
  <c r="O63" i="22"/>
  <c r="N63" i="22"/>
  <c r="R62" i="22"/>
  <c r="Q62" i="22"/>
  <c r="O62" i="22"/>
  <c r="N62" i="22"/>
  <c r="S58" i="22"/>
  <c r="S57" i="22"/>
  <c r="G57" i="22"/>
  <c r="K57" i="22" s="1"/>
  <c r="K54" i="22" s="1"/>
  <c r="S56" i="22"/>
  <c r="G56" i="22"/>
  <c r="S55" i="22"/>
  <c r="G55" i="22"/>
  <c r="U54" i="22"/>
  <c r="T54" i="22"/>
  <c r="S54" i="22"/>
  <c r="R54" i="22"/>
  <c r="Q54" i="22"/>
  <c r="P54" i="22"/>
  <c r="O54" i="22"/>
  <c r="N54" i="22"/>
  <c r="M54" i="22"/>
  <c r="L54" i="22"/>
  <c r="J54" i="22"/>
  <c r="I54" i="22"/>
  <c r="H54" i="22"/>
  <c r="G54" i="22"/>
  <c r="S53" i="22"/>
  <c r="S52" i="22"/>
  <c r="G52" i="22"/>
  <c r="K52" i="22" s="1"/>
  <c r="S51" i="22"/>
  <c r="P51" i="22"/>
  <c r="G51" i="22" s="1"/>
  <c r="K51" i="22" s="1"/>
  <c r="K46" i="22" s="1"/>
  <c r="S50" i="22"/>
  <c r="P50" i="22"/>
  <c r="G50" i="22" s="1"/>
  <c r="S49" i="22"/>
  <c r="P49" i="22"/>
  <c r="G49" i="22" s="1"/>
  <c r="S48" i="22"/>
  <c r="P48" i="22"/>
  <c r="S47" i="22"/>
  <c r="P47" i="22"/>
  <c r="U46" i="22"/>
  <c r="T46" i="22"/>
  <c r="S46" i="22"/>
  <c r="R46" i="22"/>
  <c r="Q46" i="22"/>
  <c r="P46" i="22"/>
  <c r="O46" i="22"/>
  <c r="N46" i="22"/>
  <c r="M46" i="22"/>
  <c r="L46" i="22"/>
  <c r="J46" i="22"/>
  <c r="H46" i="22"/>
  <c r="S45" i="22"/>
  <c r="P45" i="22"/>
  <c r="S44" i="22"/>
  <c r="P44" i="22"/>
  <c r="G44" i="22"/>
  <c r="K44" i="22" s="1"/>
  <c r="S43" i="22"/>
  <c r="S62" i="22" s="1"/>
  <c r="P43" i="22"/>
  <c r="P62" i="22" s="1"/>
  <c r="S42" i="22"/>
  <c r="P42" i="22"/>
  <c r="G42" i="22" s="1"/>
  <c r="S41" i="22"/>
  <c r="P41" i="22"/>
  <c r="G41" i="22" s="1"/>
  <c r="S40" i="22"/>
  <c r="P40" i="22"/>
  <c r="U39" i="22"/>
  <c r="T39" i="22"/>
  <c r="R39" i="22"/>
  <c r="Q39" i="22"/>
  <c r="Q38" i="22" s="1"/>
  <c r="Q37" i="22" s="1"/>
  <c r="P39" i="22"/>
  <c r="O39" i="22"/>
  <c r="O38" i="22" s="1"/>
  <c r="O37" i="22" s="1"/>
  <c r="N39" i="22"/>
  <c r="M39" i="22"/>
  <c r="L39" i="22"/>
  <c r="J39" i="22"/>
  <c r="I39" i="22"/>
  <c r="H39" i="22"/>
  <c r="U38" i="22"/>
  <c r="T38" i="22"/>
  <c r="R38" i="22"/>
  <c r="P38" i="22"/>
  <c r="P37" i="22" s="1"/>
  <c r="N38" i="22"/>
  <c r="M38" i="22"/>
  <c r="L38" i="22"/>
  <c r="J38" i="22"/>
  <c r="H38" i="22"/>
  <c r="F38" i="22"/>
  <c r="F60" i="22" s="1"/>
  <c r="E38" i="22"/>
  <c r="E60" i="22" s="1"/>
  <c r="D38" i="22"/>
  <c r="D60" i="22" s="1"/>
  <c r="C38" i="22"/>
  <c r="C60" i="22" s="1"/>
  <c r="U37" i="22"/>
  <c r="T37" i="22"/>
  <c r="R37" i="22"/>
  <c r="N37" i="22"/>
  <c r="M37" i="22"/>
  <c r="L37" i="22"/>
  <c r="J37" i="22"/>
  <c r="H37" i="22"/>
  <c r="F37" i="22"/>
  <c r="E37" i="22"/>
  <c r="D37" i="22"/>
  <c r="C37" i="22"/>
  <c r="S36" i="22"/>
  <c r="P36" i="22"/>
  <c r="G36" i="22"/>
  <c r="S35" i="22"/>
  <c r="P35" i="22"/>
  <c r="G35" i="22" s="1"/>
  <c r="S34" i="22"/>
  <c r="P34" i="22"/>
  <c r="S33" i="22"/>
  <c r="S31" i="22" s="1"/>
  <c r="P33" i="22"/>
  <c r="G33" i="22"/>
  <c r="S32" i="22"/>
  <c r="P32" i="22"/>
  <c r="G32" i="22" s="1"/>
  <c r="U31" i="22"/>
  <c r="T31" i="22"/>
  <c r="R31" i="22"/>
  <c r="Q31" i="22"/>
  <c r="P31" i="22"/>
  <c r="O31" i="22"/>
  <c r="N31" i="22"/>
  <c r="M31" i="22"/>
  <c r="L31" i="22"/>
  <c r="K31" i="22"/>
  <c r="J31" i="22"/>
  <c r="I31" i="22"/>
  <c r="H31" i="22"/>
  <c r="S30" i="22"/>
  <c r="T30" i="22" s="1"/>
  <c r="P30" i="22"/>
  <c r="G30" i="22" s="1"/>
  <c r="S29" i="22"/>
  <c r="T29" i="22" s="1"/>
  <c r="P29" i="22"/>
  <c r="G29" i="22" s="1"/>
  <c r="S28" i="22"/>
  <c r="T28" i="22" s="1"/>
  <c r="P28" i="22"/>
  <c r="S27" i="22"/>
  <c r="T27" i="22" s="1"/>
  <c r="P27" i="22"/>
  <c r="S26" i="22"/>
  <c r="T26" i="22" s="1"/>
  <c r="P26" i="22"/>
  <c r="G26" i="22"/>
  <c r="U25" i="22"/>
  <c r="S25" i="22"/>
  <c r="R25" i="22"/>
  <c r="Q25" i="22"/>
  <c r="O25" i="22"/>
  <c r="N25" i="22"/>
  <c r="M25" i="22"/>
  <c r="L25" i="22"/>
  <c r="K25" i="22"/>
  <c r="J25" i="22"/>
  <c r="I25" i="22"/>
  <c r="H25" i="22"/>
  <c r="S24" i="22"/>
  <c r="G24" i="22" s="1"/>
  <c r="P24" i="22"/>
  <c r="S23" i="22"/>
  <c r="P23" i="22"/>
  <c r="G23" i="22" s="1"/>
  <c r="H23" i="22"/>
  <c r="S22" i="22"/>
  <c r="P22" i="22"/>
  <c r="H22" i="22"/>
  <c r="G22" i="22"/>
  <c r="S21" i="22"/>
  <c r="P21" i="22"/>
  <c r="H21" i="22"/>
  <c r="G21" i="22"/>
  <c r="S20" i="22"/>
  <c r="P20" i="22"/>
  <c r="G20" i="22" s="1"/>
  <c r="H20" i="22"/>
  <c r="S19" i="22"/>
  <c r="P19" i="22"/>
  <c r="G19" i="22" s="1"/>
  <c r="H19" i="22"/>
  <c r="S18" i="22"/>
  <c r="G18" i="22" s="1"/>
  <c r="P18" i="22"/>
  <c r="H18" i="22"/>
  <c r="S17" i="22"/>
  <c r="P17" i="22"/>
  <c r="S16" i="22"/>
  <c r="G16" i="22" s="1"/>
  <c r="P16" i="22"/>
  <c r="H16" i="22"/>
  <c r="S15" i="22"/>
  <c r="G15" i="22" s="1"/>
  <c r="P15" i="22"/>
  <c r="H15" i="22"/>
  <c r="S14" i="22"/>
  <c r="G14" i="22" s="1"/>
  <c r="P14" i="22"/>
  <c r="H14" i="22"/>
  <c r="S13" i="22"/>
  <c r="G13" i="22" s="1"/>
  <c r="P13" i="22"/>
  <c r="H13" i="22"/>
  <c r="S12" i="22"/>
  <c r="S9" i="22" s="1"/>
  <c r="P12" i="22"/>
  <c r="H12" i="22"/>
  <c r="H9" i="22" s="1"/>
  <c r="H60" i="22" s="1"/>
  <c r="S11" i="22"/>
  <c r="P11" i="22"/>
  <c r="H11" i="22"/>
  <c r="G11" i="22"/>
  <c r="S10" i="22"/>
  <c r="P10" i="22"/>
  <c r="H10" i="22"/>
  <c r="G10" i="22"/>
  <c r="U9" i="22"/>
  <c r="U60" i="22" s="1"/>
  <c r="T9" i="22"/>
  <c r="R9" i="22"/>
  <c r="R61" i="22" s="1"/>
  <c r="Q9" i="22"/>
  <c r="P9" i="22"/>
  <c r="P61" i="22" s="1"/>
  <c r="O9" i="22"/>
  <c r="O61" i="22" s="1"/>
  <c r="N9" i="22"/>
  <c r="N61" i="22" s="1"/>
  <c r="M9" i="22"/>
  <c r="L9" i="22"/>
  <c r="L60" i="22" s="1"/>
  <c r="K9" i="22"/>
  <c r="J9" i="22"/>
  <c r="J60" i="22" s="1"/>
  <c r="I38" i="22" l="1"/>
  <c r="I37" i="22" s="1"/>
  <c r="M60" i="22"/>
  <c r="Q61" i="22"/>
  <c r="G12" i="22"/>
  <c r="G17" i="22"/>
  <c r="P25" i="22"/>
  <c r="G27" i="22"/>
  <c r="G28" i="22"/>
  <c r="G34" i="22"/>
  <c r="S63" i="22"/>
  <c r="T25" i="22"/>
  <c r="T60" i="22" s="1"/>
  <c r="G31" i="22"/>
  <c r="G48" i="22"/>
  <c r="S64" i="22"/>
  <c r="S39" i="22"/>
  <c r="S38" i="22" s="1"/>
  <c r="S37" i="22" s="1"/>
  <c r="G40" i="22"/>
  <c r="G43" i="22"/>
  <c r="K43" i="22" s="1"/>
  <c r="K39" i="22" s="1"/>
  <c r="K38" i="22" s="1"/>
  <c r="K37" i="22" s="1"/>
  <c r="I9" i="22"/>
  <c r="I60" i="22" s="1"/>
  <c r="G9" i="22"/>
  <c r="G25" i="22"/>
  <c r="G46" i="22"/>
  <c r="O60" i="22"/>
  <c r="Q60" i="22"/>
  <c r="S60" i="22"/>
  <c r="N60" i="22"/>
  <c r="P60" i="22"/>
  <c r="R60" i="22"/>
  <c r="G39" i="22" l="1"/>
  <c r="G38" i="22" s="1"/>
  <c r="G37" i="22" s="1"/>
  <c r="K60" i="22"/>
  <c r="G60" i="22" l="1"/>
</calcChain>
</file>

<file path=xl/sharedStrings.xml><?xml version="1.0" encoding="utf-8"?>
<sst xmlns="http://schemas.openxmlformats.org/spreadsheetml/2006/main" count="366" uniqueCount="241">
  <si>
    <t>Индекс</t>
  </si>
  <si>
    <t xml:space="preserve">Наименование </t>
  </si>
  <si>
    <t>Формы промежуточной аттестации</t>
  </si>
  <si>
    <t>Учебная нагрузка (час.)</t>
  </si>
  <si>
    <t>Распределение обязательной нагрузки по курсам и семестрам</t>
  </si>
  <si>
    <t>Обязательная часть образовательной программы в ак.ч.</t>
  </si>
  <si>
    <t>Вариативная часть образовательной программы в ак.ч.</t>
  </si>
  <si>
    <t xml:space="preserve">Всего </t>
  </si>
  <si>
    <t>Объем образовательной программы в академических часах</t>
  </si>
  <si>
    <t xml:space="preserve">Другие  формы контроля </t>
  </si>
  <si>
    <t xml:space="preserve">Зачет </t>
  </si>
  <si>
    <t>Диф.зачет</t>
  </si>
  <si>
    <t>Экзамен</t>
  </si>
  <si>
    <t>В т.ч.</t>
  </si>
  <si>
    <t>Практики</t>
  </si>
  <si>
    <t xml:space="preserve">Самостоятельная  работа </t>
  </si>
  <si>
    <t xml:space="preserve">Промежуточная аттестация </t>
  </si>
  <si>
    <t>1 курс</t>
  </si>
  <si>
    <t>2 курс</t>
  </si>
  <si>
    <t>Лабораторные и практические занятия</t>
  </si>
  <si>
    <t>1 семестр</t>
  </si>
  <si>
    <t>2 семестр</t>
  </si>
  <si>
    <t>Итого за 1 курс</t>
  </si>
  <si>
    <t>3 семестр</t>
  </si>
  <si>
    <t>4 семестр</t>
  </si>
  <si>
    <t>Итого за 2 курс</t>
  </si>
  <si>
    <t>3</t>
  </si>
  <si>
    <t>ОД</t>
  </si>
  <si>
    <t>Общеообразовательные дисциплины</t>
  </si>
  <si>
    <t>16</t>
  </si>
  <si>
    <t>ОД.01</t>
  </si>
  <si>
    <t>Русский язык</t>
  </si>
  <si>
    <t>1,2</t>
  </si>
  <si>
    <t>3 к</t>
  </si>
  <si>
    <t>ОД.02</t>
  </si>
  <si>
    <t>Литература</t>
  </si>
  <si>
    <t>ОД.03</t>
  </si>
  <si>
    <t>История</t>
  </si>
  <si>
    <t>ОД.04</t>
  </si>
  <si>
    <t xml:space="preserve">Обществознание </t>
  </si>
  <si>
    <t>ОД.05</t>
  </si>
  <si>
    <t xml:space="preserve">География  </t>
  </si>
  <si>
    <t>ОД.06</t>
  </si>
  <si>
    <t>Иностранный язык</t>
  </si>
  <si>
    <t>ОД.07</t>
  </si>
  <si>
    <t xml:space="preserve">Математика </t>
  </si>
  <si>
    <t>ОД.08</t>
  </si>
  <si>
    <t>Информатика</t>
  </si>
  <si>
    <t>ОД.09</t>
  </si>
  <si>
    <t>Физическая культура</t>
  </si>
  <si>
    <t>ОД.10</t>
  </si>
  <si>
    <t>Основы безопасности и защиты Родины</t>
  </si>
  <si>
    <t>ОД.11</t>
  </si>
  <si>
    <t>Физика</t>
  </si>
  <si>
    <t>ОД.12</t>
  </si>
  <si>
    <t xml:space="preserve">Химия </t>
  </si>
  <si>
    <t>ОД.13</t>
  </si>
  <si>
    <t xml:space="preserve">Биология </t>
  </si>
  <si>
    <t>ОД.14д</t>
  </si>
  <si>
    <t>Введение в профессию</t>
  </si>
  <si>
    <t xml:space="preserve">Индивидуальный проект </t>
  </si>
  <si>
    <t>СГ.00</t>
  </si>
  <si>
    <t>Социально-гуманитарный цикл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</si>
  <si>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</si>
  <si>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</si>
  <si>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</si>
  <si>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</si>
  <si>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</si>
  <si>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</si>
  <si>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</si>
  <si>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</si>
  <si>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Основы бережливого производства</t>
  </si>
  <si>
    <t>ОП. 00</t>
  </si>
  <si>
    <t>Общепрофессиональный цикл</t>
  </si>
  <si>
    <t>ОП.01.</t>
  </si>
  <si>
    <t>Материаловедение</t>
  </si>
  <si>
    <t>ОП.02.</t>
  </si>
  <si>
    <t>Электротехника</t>
  </si>
  <si>
    <t>ОП.03.</t>
  </si>
  <si>
    <t>Охрана труда</t>
  </si>
  <si>
    <t>4к</t>
  </si>
  <si>
    <t>ОП.04.в</t>
  </si>
  <si>
    <t>Техническое черчение</t>
  </si>
  <si>
    <t>ОП.05.ц</t>
  </si>
  <si>
    <t>Информационные технологии в транспортной отрасли</t>
  </si>
  <si>
    <t>П.00</t>
  </si>
  <si>
    <t>Профессиональный цикл</t>
  </si>
  <si>
    <t>ПМ. 00</t>
  </si>
  <si>
    <t>Профессиональные модули</t>
  </si>
  <si>
    <t>ПМ. 01</t>
  </si>
  <si>
    <t>Выполнение регламентных работ по поддержанию автотранспортных средств в исправном состоянии</t>
  </si>
  <si>
    <t>МДК.01.01.</t>
  </si>
  <si>
    <t>Устройство автотранспортных средств</t>
  </si>
  <si>
    <t>МДК.01.02.</t>
  </si>
  <si>
    <t>Техническое обслуживание автотранспортых средств</t>
  </si>
  <si>
    <t>3к</t>
  </si>
  <si>
    <t>МДК.01.03.</t>
  </si>
  <si>
    <t>Предпродажная подготовка автотранспортных средств</t>
  </si>
  <si>
    <t xml:space="preserve">УП.01. </t>
  </si>
  <si>
    <t xml:space="preserve">Учебная практика </t>
  </si>
  <si>
    <t>ПП.01.</t>
  </si>
  <si>
    <t>Производственная практика</t>
  </si>
  <si>
    <t xml:space="preserve">ЭМ.01 </t>
  </si>
  <si>
    <t>Экзамен по модулю</t>
  </si>
  <si>
    <t>ПМ. 02</t>
  </si>
  <si>
    <t>МДК.02.01.</t>
  </si>
  <si>
    <t>Диагностика автотранспортных средств</t>
  </si>
  <si>
    <t>МДК.02.03.</t>
  </si>
  <si>
    <t>Ремонт автотранспортных средств</t>
  </si>
  <si>
    <t>МДК.02.02.</t>
  </si>
  <si>
    <t>Установка дополнительного оборудования</t>
  </si>
  <si>
    <t>УП.02.</t>
  </si>
  <si>
    <t xml:space="preserve">Учебная практика  </t>
  </si>
  <si>
    <t>ПП.02.</t>
  </si>
  <si>
    <t xml:space="preserve">ЭМ.02 </t>
  </si>
  <si>
    <t>ПМ. 03*</t>
  </si>
  <si>
    <t>Выполнение работ по профессии 11442 Водитель автомобиля</t>
  </si>
  <si>
    <t>МДК.03.01.</t>
  </si>
  <si>
    <t>Теоретическая подготовка водителей автомобиля категории "В"</t>
  </si>
  <si>
    <t>МДК.03.02.</t>
  </si>
  <si>
    <t>Основы безопасности движения</t>
  </si>
  <si>
    <t>УП.03.</t>
  </si>
  <si>
    <t>ЭК.03</t>
  </si>
  <si>
    <t xml:space="preserve">Экзамен квалификационный </t>
  </si>
  <si>
    <t>ГИА</t>
  </si>
  <si>
    <t>Государственная итоговая аттестация</t>
  </si>
  <si>
    <t xml:space="preserve">Всего  </t>
  </si>
  <si>
    <t xml:space="preserve"> Государственная  итоговая аттестация проводится в форме демонстрационного экзамена</t>
  </si>
  <si>
    <t>Всего</t>
  </si>
  <si>
    <t>Дисц. МДК</t>
  </si>
  <si>
    <t>УП</t>
  </si>
  <si>
    <t>ПП</t>
  </si>
  <si>
    <t>ПА</t>
  </si>
  <si>
    <t>Экзаменов</t>
  </si>
  <si>
    <t>Дифф. зачетов</t>
  </si>
  <si>
    <t>Зачетов</t>
  </si>
  <si>
    <t>Утверждено</t>
  </si>
  <si>
    <t>Приказом директора                                                        КГАПОУ "Красноярский техникум                                 транспорта и сервиса</t>
  </si>
  <si>
    <t>УЧЕБНЫЙ ПЛАН</t>
  </si>
  <si>
    <t xml:space="preserve">по программе подготовки квалифицированных рабочих, служащих </t>
  </si>
  <si>
    <t>23.01.17 МАСТЕР ПО РЕМОНТУ И ОБСЛУЖИВАНИЮ АВТОМОБИЛЕЙ</t>
  </si>
  <si>
    <t>Квалификация:</t>
  </si>
  <si>
    <t>Мастер по ремонту и обслуживанию автомобилей</t>
  </si>
  <si>
    <t>Форма обучения - очная</t>
  </si>
  <si>
    <t>Нормативный срок обучения -  1 года 10 месяцев</t>
  </si>
  <si>
    <t xml:space="preserve">Уровень образования - основное общее </t>
  </si>
  <si>
    <t>образование</t>
  </si>
  <si>
    <t xml:space="preserve">2. Сводные данные по бюджету времени (в неделях и часах) </t>
  </si>
  <si>
    <t>Курсы</t>
  </si>
  <si>
    <t xml:space="preserve">Обучение по дисциплинам и междисциплинарным курсам
</t>
  </si>
  <si>
    <t>Учебная практика</t>
  </si>
  <si>
    <t>Промежуточная аттестация</t>
  </si>
  <si>
    <t xml:space="preserve">Каникулы
</t>
  </si>
  <si>
    <t xml:space="preserve">
Всего
по курсам
</t>
  </si>
  <si>
    <t xml:space="preserve">I </t>
  </si>
  <si>
    <t>1440/40</t>
  </si>
  <si>
    <t>36/1</t>
  </si>
  <si>
    <t>1476/52</t>
  </si>
  <si>
    <t xml:space="preserve">II  </t>
  </si>
  <si>
    <t>1476/43</t>
  </si>
  <si>
    <t>2952/95</t>
  </si>
  <si>
    <t>1. График учебного процесса</t>
  </si>
  <si>
    <t>курс</t>
  </si>
  <si>
    <t xml:space="preserve">сентябрь </t>
  </si>
  <si>
    <t>28-4 окт.</t>
  </si>
  <si>
    <t>октябрь</t>
  </si>
  <si>
    <t xml:space="preserve">26-1 нояб. </t>
  </si>
  <si>
    <t>ноябрь</t>
  </si>
  <si>
    <t>30-6 декабря</t>
  </si>
  <si>
    <t>декабрь</t>
  </si>
  <si>
    <t>28-3 янв.</t>
  </si>
  <si>
    <t>январь</t>
  </si>
  <si>
    <t>февраль</t>
  </si>
  <si>
    <t>март</t>
  </si>
  <si>
    <t>29-4 апр.</t>
  </si>
  <si>
    <t>апрель</t>
  </si>
  <si>
    <t>26-2 мая</t>
  </si>
  <si>
    <t>май</t>
  </si>
  <si>
    <t>31-6 июня</t>
  </si>
  <si>
    <t xml:space="preserve">июнь </t>
  </si>
  <si>
    <t>28-4 июля</t>
  </si>
  <si>
    <t>июль</t>
  </si>
  <si>
    <t>август</t>
  </si>
  <si>
    <t>1-6</t>
  </si>
  <si>
    <t>7-13</t>
  </si>
  <si>
    <t>14-20</t>
  </si>
  <si>
    <t>21-27</t>
  </si>
  <si>
    <t>5-11</t>
  </si>
  <si>
    <t>12-18</t>
  </si>
  <si>
    <t>19-25</t>
  </si>
  <si>
    <t>2-8</t>
  </si>
  <si>
    <t>9-15</t>
  </si>
  <si>
    <t>16-22</t>
  </si>
  <si>
    <t>23-29</t>
  </si>
  <si>
    <t>4-10</t>
  </si>
  <si>
    <t>11-17</t>
  </si>
  <si>
    <t>18-24</t>
  </si>
  <si>
    <t>25-31</t>
  </si>
  <si>
    <t>1-7</t>
  </si>
  <si>
    <t>8-14</t>
  </si>
  <si>
    <t>15-21</t>
  </si>
  <si>
    <t>22-28</t>
  </si>
  <si>
    <t>3-9</t>
  </si>
  <si>
    <t>10-16</t>
  </si>
  <si>
    <t>17-23</t>
  </si>
  <si>
    <t>24-30</t>
  </si>
  <si>
    <t>26-1</t>
  </si>
  <si>
    <t>I</t>
  </si>
  <si>
    <t>т</t>
  </si>
  <si>
    <t>к</t>
  </si>
  <si>
    <t>т   у</t>
  </si>
  <si>
    <t xml:space="preserve">т    </t>
  </si>
  <si>
    <t>II</t>
  </si>
  <si>
    <t>у</t>
  </si>
  <si>
    <t>пап</t>
  </si>
  <si>
    <t>п</t>
  </si>
  <si>
    <t>п па</t>
  </si>
  <si>
    <t>III</t>
  </si>
  <si>
    <t>Условные обозначения:</t>
  </si>
  <si>
    <t>Обучение по дисциплинам и междисциплинарным курсам</t>
  </si>
  <si>
    <t>па</t>
  </si>
  <si>
    <t>промежуточная аттестация</t>
  </si>
  <si>
    <t>учебная практика</t>
  </si>
  <si>
    <t>государственная итоговая аттестация</t>
  </si>
  <si>
    <t>производственная практика</t>
  </si>
  <si>
    <t xml:space="preserve">каникулы </t>
  </si>
  <si>
    <t>Объем образовательной программы, распределенной по курсам и семестрам</t>
  </si>
  <si>
    <t xml:space="preserve">В т.ч. в форме практической подготовки </t>
  </si>
  <si>
    <t>Теоретические занятия</t>
  </si>
  <si>
    <t>216/6</t>
  </si>
  <si>
    <t>т   п</t>
  </si>
  <si>
    <t>п   па</t>
  </si>
  <si>
    <t>МДК.02.04.</t>
  </si>
  <si>
    <t>Трудовые функции по профессии 18511 Слесарь по ремонту автомобиля</t>
  </si>
  <si>
    <t>Ремонт механических систем и установка дополнительного оборудования на автотранспортные средства</t>
  </si>
  <si>
    <t xml:space="preserve"> № 122/1 от "04 " апреля 2025 г.</t>
  </si>
  <si>
    <t>2к</t>
  </si>
  <si>
    <t>1,2,3</t>
  </si>
  <si>
    <t xml:space="preserve">  Учебный план 23.01.17 9 кл П ДЛЯ ЗАЩИТЫ</t>
  </si>
  <si>
    <t>3.  Учебный план 23.01.17 9 кл П ДЛЯ ЗАЩИТЫ</t>
  </si>
  <si>
    <t>1008/28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</si>
</sst>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charset val="204"/>
      <scheme val="minor"/>
    </font>
    <font>
      <sz val="14"/>
      <color theme="1"/>
      <name val="Times New Roman"/>
      <charset val="204"/>
    </font>
    <font>
      <b/>
      <sz val="16"/>
      <color theme="1"/>
      <name val="Times New Roman"/>
      <charset val="204"/>
    </font>
    <font>
      <sz val="16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b/>
      <sz val="14"/>
      <color theme="1"/>
      <name val="Calibri"/>
      <charset val="204"/>
      <scheme val="minor"/>
    </font>
    <font>
      <sz val="16"/>
      <color theme="1"/>
      <name val="Times New Roman"/>
      <charset val="204"/>
    </font>
    <font>
      <b/>
      <sz val="16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9"/>
      <name val="Times New Roman"/>
      <charset val="204"/>
    </font>
    <font>
      <b/>
      <sz val="11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sz val="10"/>
      <color theme="1"/>
      <name val="Times New Roman"/>
      <charset val="204"/>
    </font>
    <font>
      <sz val="7"/>
      <name val="Times New Roman"/>
      <charset val="204"/>
    </font>
    <font>
      <sz val="9"/>
      <name val="Times New Roman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CFF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23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0" fillId="0" borderId="0" xfId="0" applyAlignment="1"/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Border="1"/>
    <xf numFmtId="0" fontId="7" fillId="0" borderId="5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6" fillId="0" borderId="0" xfId="0" applyFont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0" xfId="0" applyFont="1"/>
    <xf numFmtId="0" fontId="11" fillId="0" borderId="0" xfId="0" applyFont="1"/>
    <xf numFmtId="0" fontId="0" fillId="0" borderId="0" xfId="0" applyFill="1"/>
    <xf numFmtId="0" fontId="13" fillId="0" borderId="0" xfId="0" applyFont="1"/>
    <xf numFmtId="0" fontId="13" fillId="0" borderId="0" xfId="0" applyFont="1" applyAlignment="1">
      <alignment horizontal="justify" vertical="distributed"/>
    </xf>
    <xf numFmtId="0" fontId="15" fillId="4" borderId="23" xfId="0" applyFont="1" applyFill="1" applyBorder="1" applyAlignment="1">
      <alignment horizontal="center"/>
    </xf>
    <xf numFmtId="0" fontId="15" fillId="4" borderId="10" xfId="0" applyFont="1" applyFill="1" applyBorder="1" applyAlignment="1">
      <alignment horizontal="center" vertical="center"/>
    </xf>
    <xf numFmtId="49" fontId="15" fillId="4" borderId="10" xfId="0" applyNumberFormat="1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49" fontId="15" fillId="5" borderId="4" xfId="0" applyNumberFormat="1" applyFont="1" applyFill="1" applyBorder="1" applyAlignment="1">
      <alignment vertical="center" wrapText="1"/>
    </xf>
    <xf numFmtId="49" fontId="15" fillId="5" borderId="10" xfId="0" applyNumberFormat="1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49" fontId="17" fillId="3" borderId="10" xfId="0" applyNumberFormat="1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distributed"/>
    </xf>
    <xf numFmtId="0" fontId="16" fillId="0" borderId="24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/>
    </xf>
    <xf numFmtId="0" fontId="15" fillId="5" borderId="4" xfId="0" applyFont="1" applyFill="1" applyBorder="1" applyAlignment="1">
      <alignment horizontal="center" vertical="distributed"/>
    </xf>
    <xf numFmtId="0" fontId="15" fillId="5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justify" vertical="center"/>
    </xf>
    <xf numFmtId="0" fontId="15" fillId="4" borderId="3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 vertical="distributed"/>
    </xf>
    <xf numFmtId="0" fontId="15" fillId="4" borderId="4" xfId="0" applyFont="1" applyFill="1" applyBorder="1" applyAlignment="1">
      <alignment horizontal="center" vertical="distributed"/>
    </xf>
    <xf numFmtId="0" fontId="15" fillId="5" borderId="3" xfId="0" applyFont="1" applyFill="1" applyBorder="1" applyAlignment="1">
      <alignment horizontal="center" vertical="top"/>
    </xf>
    <xf numFmtId="0" fontId="15" fillId="5" borderId="4" xfId="0" applyFont="1" applyFill="1" applyBorder="1" applyAlignment="1">
      <alignment horizontal="left" vertical="top" wrapText="1"/>
    </xf>
    <xf numFmtId="0" fontId="15" fillId="5" borderId="4" xfId="0" applyFont="1" applyFill="1" applyBorder="1" applyAlignment="1">
      <alignment horizontal="center" vertical="top" wrapText="1"/>
    </xf>
    <xf numFmtId="0" fontId="17" fillId="5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distributed"/>
    </xf>
    <xf numFmtId="0" fontId="17" fillId="3" borderId="3" xfId="0" applyFont="1" applyFill="1" applyBorder="1" applyAlignment="1">
      <alignment horizontal="left" vertical="center"/>
    </xf>
    <xf numFmtId="0" fontId="17" fillId="6" borderId="4" xfId="0" applyFont="1" applyFill="1" applyBorder="1" applyAlignment="1">
      <alignment horizontal="center" vertical="distributed"/>
    </xf>
    <xf numFmtId="0" fontId="17" fillId="0" borderId="25" xfId="0" applyFont="1" applyFill="1" applyBorder="1" applyAlignment="1">
      <alignment horizontal="center" vertical="distributed"/>
    </xf>
    <xf numFmtId="0" fontId="17" fillId="3" borderId="3" xfId="0" applyFont="1" applyFill="1" applyBorder="1" applyAlignment="1">
      <alignment horizontal="center" vertical="distributed"/>
    </xf>
    <xf numFmtId="0" fontId="17" fillId="3" borderId="26" xfId="0" applyFont="1" applyFill="1" applyBorder="1" applyAlignment="1">
      <alignment horizontal="center" vertical="distributed"/>
    </xf>
    <xf numFmtId="0" fontId="15" fillId="5" borderId="3" xfId="0" applyFont="1" applyFill="1" applyBorder="1" applyAlignment="1">
      <alignment horizontal="center" vertical="distributed"/>
    </xf>
    <xf numFmtId="0" fontId="17" fillId="0" borderId="4" xfId="0" applyFont="1" applyBorder="1" applyAlignment="1">
      <alignment horizontal="center" vertical="distributed"/>
    </xf>
    <xf numFmtId="0" fontId="17" fillId="3" borderId="9" xfId="0" applyFont="1" applyFill="1" applyBorder="1" applyAlignment="1">
      <alignment vertical="distributed"/>
    </xf>
    <xf numFmtId="0" fontId="15" fillId="3" borderId="4" xfId="0" applyFont="1" applyFill="1" applyBorder="1" applyAlignment="1">
      <alignment horizontal="center"/>
    </xf>
    <xf numFmtId="0" fontId="17" fillId="3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35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/>
    </xf>
    <xf numFmtId="0" fontId="17" fillId="3" borderId="29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/>
    </xf>
    <xf numFmtId="0" fontId="16" fillId="3" borderId="2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distributed"/>
    </xf>
    <xf numFmtId="0" fontId="15" fillId="5" borderId="29" xfId="0" applyFont="1" applyFill="1" applyBorder="1" applyAlignment="1">
      <alignment horizontal="center" vertical="distributed"/>
    </xf>
    <xf numFmtId="0" fontId="15" fillId="5" borderId="36" xfId="0" applyFont="1" applyFill="1" applyBorder="1" applyAlignment="1">
      <alignment horizontal="center" vertical="distributed"/>
    </xf>
    <xf numFmtId="0" fontId="17" fillId="3" borderId="2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justify" vertical="center"/>
    </xf>
    <xf numFmtId="0" fontId="17" fillId="3" borderId="8" xfId="0" applyFont="1" applyFill="1" applyBorder="1" applyAlignment="1">
      <alignment horizontal="justify" vertical="center"/>
    </xf>
    <xf numFmtId="0" fontId="15" fillId="4" borderId="8" xfId="0" applyFont="1" applyFill="1" applyBorder="1" applyAlignment="1">
      <alignment horizontal="center" vertical="distributed"/>
    </xf>
    <xf numFmtId="0" fontId="15" fillId="4" borderId="29" xfId="0" applyFont="1" applyFill="1" applyBorder="1" applyAlignment="1">
      <alignment horizontal="center" vertical="distributed"/>
    </xf>
    <xf numFmtId="0" fontId="15" fillId="4" borderId="36" xfId="0" applyFont="1" applyFill="1" applyBorder="1" applyAlignment="1">
      <alignment horizontal="center" vertical="distributed"/>
    </xf>
    <xf numFmtId="0" fontId="17" fillId="5" borderId="8" xfId="0" applyFont="1" applyFill="1" applyBorder="1" applyAlignment="1">
      <alignment horizontal="center" vertical="distributed"/>
    </xf>
    <xf numFmtId="0" fontId="17" fillId="5" borderId="29" xfId="0" applyFont="1" applyFill="1" applyBorder="1" applyAlignment="1">
      <alignment horizontal="center" vertical="distributed"/>
    </xf>
    <xf numFmtId="0" fontId="17" fillId="5" borderId="36" xfId="0" applyFont="1" applyFill="1" applyBorder="1" applyAlignment="1">
      <alignment horizontal="center" vertical="distributed"/>
    </xf>
    <xf numFmtId="0" fontId="17" fillId="3" borderId="25" xfId="0" applyFont="1" applyFill="1" applyBorder="1" applyAlignment="1">
      <alignment horizontal="center" vertical="distributed"/>
    </xf>
    <xf numFmtId="0" fontId="17" fillId="0" borderId="8" xfId="0" applyFont="1" applyBorder="1" applyAlignment="1">
      <alignment horizontal="center"/>
    </xf>
    <xf numFmtId="0" fontId="17" fillId="0" borderId="29" xfId="0" applyFont="1" applyBorder="1"/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/>
    <xf numFmtId="0" fontId="17" fillId="2" borderId="36" xfId="0" applyFont="1" applyFill="1" applyBorder="1" applyAlignment="1">
      <alignment horizontal="center"/>
    </xf>
    <xf numFmtId="0" fontId="17" fillId="0" borderId="8" xfId="0" applyFont="1" applyBorder="1" applyAlignment="1"/>
    <xf numFmtId="0" fontId="17" fillId="3" borderId="29" xfId="0" applyFont="1" applyFill="1" applyBorder="1" applyAlignment="1"/>
    <xf numFmtId="0" fontId="17" fillId="0" borderId="29" xfId="0" applyFont="1" applyBorder="1" applyAlignment="1"/>
    <xf numFmtId="0" fontId="15" fillId="4" borderId="43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5" borderId="43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7" fillId="3" borderId="29" xfId="0" applyFont="1" applyFill="1" applyBorder="1"/>
    <xf numFmtId="0" fontId="17" fillId="0" borderId="29" xfId="0" applyFont="1" applyFill="1" applyBorder="1" applyAlignment="1">
      <alignment horizontal="center"/>
    </xf>
    <xf numFmtId="0" fontId="17" fillId="0" borderId="29" xfId="0" applyFont="1" applyFill="1" applyBorder="1"/>
    <xf numFmtId="0" fontId="17" fillId="0" borderId="8" xfId="0" applyFont="1" applyFill="1" applyBorder="1"/>
    <xf numFmtId="0" fontId="0" fillId="0" borderId="0" xfId="0" applyFill="1" applyBorder="1"/>
    <xf numFmtId="0" fontId="0" fillId="0" borderId="0" xfId="0" applyBorder="1"/>
    <xf numFmtId="0" fontId="17" fillId="0" borderId="29" xfId="0" applyFont="1" applyFill="1" applyBorder="1" applyAlignment="1"/>
    <xf numFmtId="0" fontId="17" fillId="0" borderId="8" xfId="0" applyFont="1" applyFill="1" applyBorder="1" applyAlignment="1"/>
    <xf numFmtId="0" fontId="13" fillId="0" borderId="0" xfId="0" applyFont="1" applyFill="1" applyAlignment="1"/>
    <xf numFmtId="0" fontId="15" fillId="5" borderId="44" xfId="0" applyFont="1" applyFill="1" applyBorder="1" applyAlignment="1">
      <alignment horizontal="center" vertical="distributed"/>
    </xf>
    <xf numFmtId="0" fontId="17" fillId="2" borderId="44" xfId="0" applyFont="1" applyFill="1" applyBorder="1" applyAlignment="1">
      <alignment horizontal="center" vertical="center"/>
    </xf>
    <xf numFmtId="0" fontId="17" fillId="0" borderId="4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justify" vertical="distributed"/>
    </xf>
    <xf numFmtId="0" fontId="15" fillId="4" borderId="44" xfId="0" applyFont="1" applyFill="1" applyBorder="1" applyAlignment="1">
      <alignment horizontal="center" vertical="distributed"/>
    </xf>
    <xf numFmtId="0" fontId="17" fillId="5" borderId="44" xfId="0" applyFont="1" applyFill="1" applyBorder="1" applyAlignment="1">
      <alignment horizontal="center" vertical="distributed"/>
    </xf>
    <xf numFmtId="0" fontId="0" fillId="0" borderId="0" xfId="0" applyFill="1" applyBorder="1" applyAlignment="1">
      <alignment vertical="top"/>
    </xf>
    <xf numFmtId="0" fontId="17" fillId="3" borderId="29" xfId="0" applyFont="1" applyFill="1" applyBorder="1" applyAlignment="1">
      <alignment horizontal="center" vertical="distributed"/>
    </xf>
    <xf numFmtId="0" fontId="17" fillId="3" borderId="8" xfId="0" applyFont="1" applyFill="1" applyBorder="1" applyAlignment="1">
      <alignment horizontal="center" vertical="distributed"/>
    </xf>
    <xf numFmtId="0" fontId="17" fillId="0" borderId="29" xfId="0" applyFont="1" applyFill="1" applyBorder="1" applyAlignment="1">
      <alignment horizontal="center" vertical="distributed"/>
    </xf>
    <xf numFmtId="0" fontId="18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distributed"/>
    </xf>
    <xf numFmtId="0" fontId="18" fillId="0" borderId="8" xfId="0" applyFont="1" applyFill="1" applyBorder="1" applyAlignment="1">
      <alignment horizontal="center" vertical="distributed"/>
    </xf>
    <xf numFmtId="0" fontId="17" fillId="0" borderId="2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left" vertical="center"/>
    </xf>
    <xf numFmtId="0" fontId="17" fillId="0" borderId="45" xfId="0" applyFont="1" applyFill="1" applyBorder="1" applyAlignment="1">
      <alignment horizontal="center" vertical="center"/>
    </xf>
    <xf numFmtId="0" fontId="17" fillId="2" borderId="44" xfId="0" applyFont="1" applyFill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4" xfId="0" applyFont="1" applyBorder="1"/>
    <xf numFmtId="0" fontId="0" fillId="0" borderId="0" xfId="0" applyBorder="1" applyAlignment="1"/>
    <xf numFmtId="0" fontId="15" fillId="4" borderId="4" xfId="0" applyFont="1" applyFill="1" applyBorder="1" applyAlignment="1">
      <alignment horizontal="center"/>
    </xf>
    <xf numFmtId="0" fontId="15" fillId="4" borderId="4" xfId="0" applyFont="1" applyFill="1" applyBorder="1" applyAlignment="1">
      <alignment vertical="center" wrapText="1"/>
    </xf>
    <xf numFmtId="1" fontId="15" fillId="4" borderId="4" xfId="0" applyNumberFormat="1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 textRotation="255"/>
    </xf>
    <xf numFmtId="0" fontId="0" fillId="0" borderId="0" xfId="0" applyAlignment="1">
      <alignment horizontal="center"/>
    </xf>
    <xf numFmtId="1" fontId="15" fillId="4" borderId="8" xfId="0" applyNumberFormat="1" applyFont="1" applyFill="1" applyBorder="1" applyAlignment="1">
      <alignment horizontal="center" vertical="center"/>
    </xf>
    <xf numFmtId="1" fontId="15" fillId="4" borderId="29" xfId="0" applyNumberFormat="1" applyFont="1" applyFill="1" applyBorder="1" applyAlignment="1">
      <alignment horizontal="center" vertical="center"/>
    </xf>
    <xf numFmtId="1" fontId="15" fillId="4" borderId="36" xfId="0" applyNumberFormat="1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 vertical="top" wrapText="1"/>
    </xf>
    <xf numFmtId="0" fontId="17" fillId="3" borderId="22" xfId="0" applyFont="1" applyFill="1" applyBorder="1" applyAlignment="1">
      <alignment horizontal="center"/>
    </xf>
    <xf numFmtId="0" fontId="15" fillId="2" borderId="35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vertical="top" wrapText="1"/>
    </xf>
    <xf numFmtId="0" fontId="15" fillId="2" borderId="36" xfId="0" applyFont="1" applyFill="1" applyBorder="1" applyAlignment="1">
      <alignment horizontal="center"/>
    </xf>
    <xf numFmtId="0" fontId="17" fillId="3" borderId="8" xfId="0" applyFont="1" applyFill="1" applyBorder="1" applyAlignment="1">
      <alignment horizontal="center" wrapText="1"/>
    </xf>
    <xf numFmtId="0" fontId="20" fillId="3" borderId="8" xfId="0" applyFont="1" applyFill="1" applyBorder="1" applyAlignment="1">
      <alignment horizontal="center" vertical="top" wrapText="1"/>
    </xf>
    <xf numFmtId="0" fontId="21" fillId="3" borderId="8" xfId="0" applyFont="1" applyFill="1" applyBorder="1" applyAlignment="1">
      <alignment horizontal="center" vertical="top" wrapText="1"/>
    </xf>
    <xf numFmtId="0" fontId="18" fillId="3" borderId="8" xfId="0" applyFont="1" applyFill="1" applyBorder="1" applyAlignment="1">
      <alignment horizontal="center" vertical="top" wrapText="1"/>
    </xf>
    <xf numFmtId="1" fontId="15" fillId="4" borderId="44" xfId="0" applyNumberFormat="1" applyFont="1" applyFill="1" applyBorder="1" applyAlignment="1">
      <alignment horizontal="center" vertical="center"/>
    </xf>
    <xf numFmtId="0" fontId="17" fillId="3" borderId="34" xfId="0" applyFont="1" applyFill="1" applyBorder="1" applyAlignment="1">
      <alignment horizontal="center"/>
    </xf>
    <xf numFmtId="0" fontId="15" fillId="2" borderId="43" xfId="0" applyFont="1" applyFill="1" applyBorder="1" applyAlignment="1">
      <alignment horizontal="center"/>
    </xf>
    <xf numFmtId="0" fontId="17" fillId="0" borderId="22" xfId="0" applyFont="1" applyBorder="1"/>
    <xf numFmtId="0" fontId="17" fillId="0" borderId="34" xfId="0" applyFont="1" applyBorder="1"/>
    <xf numFmtId="0" fontId="15" fillId="2" borderId="44" xfId="0" applyFont="1" applyFill="1" applyBorder="1" applyAlignment="1">
      <alignment horizontal="center"/>
    </xf>
    <xf numFmtId="0" fontId="17" fillId="3" borderId="4" xfId="0" applyFont="1" applyFill="1" applyBorder="1" applyAlignment="1">
      <alignment vertical="distributed"/>
    </xf>
    <xf numFmtId="0" fontId="17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0" fillId="0" borderId="0" xfId="0" applyFill="1" applyAlignment="1"/>
    <xf numFmtId="49" fontId="15" fillId="4" borderId="4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vertical="top" wrapText="1"/>
    </xf>
    <xf numFmtId="0" fontId="17" fillId="3" borderId="4" xfId="0" applyFont="1" applyFill="1" applyBorder="1" applyAlignment="1">
      <alignment horizontal="left" vertical="top" wrapText="1"/>
    </xf>
    <xf numFmtId="0" fontId="17" fillId="3" borderId="4" xfId="0" applyFont="1" applyFill="1" applyBorder="1" applyAlignment="1">
      <alignment horizontal="justify" vertical="top" wrapText="1"/>
    </xf>
    <xf numFmtId="0" fontId="15" fillId="4" borderId="4" xfId="0" applyFont="1" applyFill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0" xfId="0" applyFont="1" applyBorder="1" applyAlignment="1">
      <alignment vertical="top" wrapText="1"/>
    </xf>
    <xf numFmtId="0" fontId="22" fillId="3" borderId="9" xfId="0" applyFont="1" applyFill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3" fillId="5" borderId="4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5" borderId="3" xfId="0" applyFont="1" applyFill="1" applyBorder="1" applyAlignment="1">
      <alignment horizontal="center"/>
    </xf>
    <xf numFmtId="0" fontId="22" fillId="3" borderId="4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/>
    </xf>
    <xf numFmtId="0" fontId="15" fillId="3" borderId="40" xfId="0" applyFont="1" applyFill="1" applyBorder="1" applyAlignment="1">
      <alignment horizontal="center" vertical="center" textRotation="255"/>
    </xf>
    <xf numFmtId="0" fontId="15" fillId="3" borderId="22" xfId="0" applyFont="1" applyFill="1" applyBorder="1" applyAlignment="1">
      <alignment horizontal="center" vertical="center" textRotation="255"/>
    </xf>
    <xf numFmtId="0" fontId="17" fillId="3" borderId="4" xfId="0" applyFont="1" applyFill="1" applyBorder="1" applyAlignment="1">
      <alignment horizontal="center" vertical="distributed"/>
    </xf>
    <xf numFmtId="0" fontId="15" fillId="3" borderId="48" xfId="0" applyFont="1" applyFill="1" applyBorder="1" applyAlignment="1">
      <alignment horizontal="center"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46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1" fontId="15" fillId="3" borderId="9" xfId="0" applyNumberFormat="1" applyFont="1" applyFill="1" applyBorder="1" applyAlignment="1">
      <alignment horizontal="center" vertical="center" textRotation="90"/>
    </xf>
    <xf numFmtId="1" fontId="15" fillId="3" borderId="11" xfId="0" applyNumberFormat="1" applyFont="1" applyFill="1" applyBorder="1" applyAlignment="1">
      <alignment horizontal="center" vertical="center" textRotation="90"/>
    </xf>
    <xf numFmtId="1" fontId="15" fillId="3" borderId="10" xfId="0" applyNumberFormat="1" applyFont="1" applyFill="1" applyBorder="1" applyAlignment="1">
      <alignment horizontal="center" vertical="center" textRotation="90"/>
    </xf>
    <xf numFmtId="0" fontId="15" fillId="3" borderId="9" xfId="0" applyFont="1" applyFill="1" applyBorder="1" applyAlignment="1">
      <alignment horizontal="center" vertical="center" textRotation="255"/>
    </xf>
    <xf numFmtId="0" fontId="15" fillId="3" borderId="11" xfId="0" applyFont="1" applyFill="1" applyBorder="1" applyAlignment="1">
      <alignment horizontal="center" vertical="center" textRotation="255"/>
    </xf>
    <xf numFmtId="0" fontId="2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7" fillId="3" borderId="9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distributed"/>
    </xf>
    <xf numFmtId="0" fontId="17" fillId="3" borderId="11" xfId="0" applyFont="1" applyFill="1" applyBorder="1" applyAlignment="1">
      <alignment horizontal="center" vertical="distributed"/>
    </xf>
    <xf numFmtId="0" fontId="17" fillId="3" borderId="10" xfId="0" applyFont="1" applyFill="1" applyBorder="1" applyAlignment="1">
      <alignment horizontal="center" vertical="distributed"/>
    </xf>
    <xf numFmtId="0" fontId="14" fillId="0" borderId="9" xfId="0" applyFont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 textRotation="90" wrapText="1"/>
    </xf>
    <xf numFmtId="0" fontId="14" fillId="0" borderId="39" xfId="0" applyFont="1" applyBorder="1" applyAlignment="1">
      <alignment horizontal="center" vertical="center" textRotation="90" wrapText="1"/>
    </xf>
    <xf numFmtId="0" fontId="14" fillId="0" borderId="22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3" borderId="4" xfId="0" applyFont="1" applyFill="1" applyBorder="1" applyAlignment="1">
      <alignment horizontal="center" vertical="center" textRotation="90" wrapText="1"/>
    </xf>
    <xf numFmtId="0" fontId="14" fillId="3" borderId="4" xfId="0" applyFont="1" applyFill="1" applyBorder="1" applyAlignment="1">
      <alignment horizontal="center" vertical="distributed"/>
    </xf>
    <xf numFmtId="0" fontId="14" fillId="3" borderId="8" xfId="0" applyFont="1" applyFill="1" applyBorder="1" applyAlignment="1">
      <alignment horizontal="center" vertical="distributed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37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15" xfId="0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textRotation="90" wrapText="1"/>
    </xf>
    <xf numFmtId="0" fontId="14" fillId="3" borderId="11" xfId="0" applyFont="1" applyFill="1" applyBorder="1" applyAlignment="1">
      <alignment horizontal="center" vertical="center" textRotation="90" wrapText="1"/>
    </xf>
    <xf numFmtId="0" fontId="14" fillId="3" borderId="10" xfId="0" applyFont="1" applyFill="1" applyBorder="1" applyAlignment="1">
      <alignment horizontal="center" vertical="center" textRotation="90" wrapText="1"/>
    </xf>
    <xf numFmtId="0" fontId="14" fillId="3" borderId="26" xfId="0" applyFont="1" applyFill="1" applyBorder="1" applyAlignment="1">
      <alignment horizontal="center" vertical="center" textRotation="90" wrapText="1"/>
    </xf>
    <xf numFmtId="0" fontId="14" fillId="3" borderId="19" xfId="0" applyFont="1" applyFill="1" applyBorder="1" applyAlignment="1">
      <alignment horizontal="center" vertical="center" textRotation="90" wrapText="1"/>
    </xf>
    <xf numFmtId="0" fontId="14" fillId="3" borderId="23" xfId="0" applyFont="1" applyFill="1" applyBorder="1" applyAlignment="1">
      <alignment horizontal="center" vertical="center" textRotation="90" wrapText="1"/>
    </xf>
    <xf numFmtId="0" fontId="14" fillId="3" borderId="30" xfId="0" applyFont="1" applyFill="1" applyBorder="1" applyAlignment="1">
      <alignment horizontal="center" vertical="center" textRotation="90" wrapText="1"/>
    </xf>
    <xf numFmtId="0" fontId="14" fillId="3" borderId="31" xfId="0" applyFont="1" applyFill="1" applyBorder="1" applyAlignment="1">
      <alignment horizontal="center" vertical="center" textRotation="90" wrapText="1"/>
    </xf>
    <xf numFmtId="0" fontId="14" fillId="3" borderId="34" xfId="0" applyFont="1" applyFill="1" applyBorder="1" applyAlignment="1">
      <alignment horizontal="center" vertical="center" textRotation="90" wrapText="1"/>
    </xf>
    <xf numFmtId="0" fontId="14" fillId="3" borderId="32" xfId="0" applyFont="1" applyFill="1" applyBorder="1" applyAlignment="1">
      <alignment horizontal="center" vertical="center" textRotation="90" wrapText="1"/>
    </xf>
    <xf numFmtId="0" fontId="14" fillId="3" borderId="33" xfId="0" applyFont="1" applyFill="1" applyBorder="1" applyAlignment="1">
      <alignment horizontal="center" vertical="center" textRotation="90" wrapText="1"/>
    </xf>
    <xf numFmtId="0" fontId="14" fillId="3" borderId="35" xfId="0" applyFont="1" applyFill="1" applyBorder="1" applyAlignment="1">
      <alignment horizontal="center" vertical="center" textRotation="90" wrapText="1"/>
    </xf>
    <xf numFmtId="0" fontId="14" fillId="3" borderId="40" xfId="0" applyFont="1" applyFill="1" applyBorder="1" applyAlignment="1">
      <alignment horizontal="center" vertical="center" textRotation="90" wrapText="1"/>
    </xf>
    <xf numFmtId="0" fontId="14" fillId="3" borderId="39" xfId="0" applyFont="1" applyFill="1" applyBorder="1" applyAlignment="1">
      <alignment horizontal="center" vertical="center" textRotation="90" wrapText="1"/>
    </xf>
    <xf numFmtId="0" fontId="14" fillId="3" borderId="22" xfId="0" applyFont="1" applyFill="1" applyBorder="1" applyAlignment="1">
      <alignment horizontal="center" vertical="center" textRotation="90" wrapText="1"/>
    </xf>
    <xf numFmtId="0" fontId="14" fillId="3" borderId="41" xfId="0" applyFont="1" applyFill="1" applyBorder="1" applyAlignment="1">
      <alignment horizontal="center" vertical="center" textRotation="90" wrapText="1"/>
    </xf>
    <xf numFmtId="0" fontId="14" fillId="3" borderId="42" xfId="0" applyFont="1" applyFill="1" applyBorder="1" applyAlignment="1">
      <alignment horizontal="center" vertical="center" textRotation="90" wrapText="1"/>
    </xf>
    <xf numFmtId="0" fontId="14" fillId="3" borderId="43" xfId="0" applyFont="1" applyFill="1" applyBorder="1" applyAlignment="1">
      <alignment horizontal="center" vertical="center" textRotation="90" wrapText="1"/>
    </xf>
    <xf numFmtId="0" fontId="4" fillId="0" borderId="47" xfId="0" applyFont="1" applyBorder="1" applyAlignment="1">
      <alignment horizontal="center"/>
    </xf>
    <xf numFmtId="0" fontId="14" fillId="3" borderId="12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distributed"/>
    </xf>
    <xf numFmtId="0" fontId="14" fillId="3" borderId="18" xfId="0" applyFont="1" applyFill="1" applyBorder="1" applyAlignment="1">
      <alignment horizontal="center" vertical="distributed"/>
    </xf>
    <xf numFmtId="0" fontId="14" fillId="3" borderId="27" xfId="0" applyFont="1" applyFill="1" applyBorder="1" applyAlignment="1">
      <alignment horizontal="center" vertical="distributed"/>
    </xf>
    <xf numFmtId="0" fontId="14" fillId="3" borderId="25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 vertical="center" textRotation="90"/>
    </xf>
    <xf numFmtId="0" fontId="14" fillId="3" borderId="11" xfId="0" applyFont="1" applyFill="1" applyBorder="1" applyAlignment="1">
      <alignment horizontal="center" vertical="center" textRotation="90"/>
    </xf>
    <xf numFmtId="0" fontId="14" fillId="3" borderId="10" xfId="0" applyFont="1" applyFill="1" applyBorder="1" applyAlignment="1">
      <alignment horizontal="center" vertical="center" textRotation="90"/>
    </xf>
    <xf numFmtId="0" fontId="1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 readingOrder="1"/>
    </xf>
    <xf numFmtId="0" fontId="9" fillId="0" borderId="10" xfId="0" applyFont="1" applyBorder="1" applyAlignment="1">
      <alignment horizontal="center" vertical="center" readingOrder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49" fontId="4" fillId="0" borderId="4" xfId="0" applyNumberFormat="1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49" fontId="4" fillId="0" borderId="8" xfId="0" applyNumberFormat="1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textRotation="90"/>
    </xf>
    <xf numFmtId="49" fontId="4" fillId="0" borderId="4" xfId="0" applyNumberFormat="1" applyFont="1" applyBorder="1" applyAlignment="1">
      <alignment horizontal="center" vertical="center" textRotation="89"/>
    </xf>
    <xf numFmtId="0" fontId="4" fillId="0" borderId="4" xfId="0" applyFont="1" applyBorder="1" applyAlignment="1">
      <alignment horizontal="center" vertical="center" textRotation="89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4" fillId="0" borderId="1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FF"/>
      <color rgb="FF26E2BE"/>
      <color rgb="FFFF99CC"/>
      <color rgb="FFFF3399"/>
      <color rgb="FFFF99FF"/>
      <color rgb="FF0796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view="pageLayout" topLeftCell="A46" zoomScale="90" zoomScaleNormal="100" zoomScalePageLayoutView="90" workbookViewId="0">
      <selection activeCell="S61" sqref="S61:S64"/>
    </sheetView>
  </sheetViews>
  <sheetFormatPr defaultColWidth="9.140625" defaultRowHeight="15" x14ac:dyDescent="0.25"/>
  <cols>
    <col min="1" max="1" width="11.42578125" customWidth="1"/>
    <col min="2" max="2" width="47.42578125" customWidth="1"/>
    <col min="3" max="3" width="4.5703125" customWidth="1"/>
    <col min="4" max="5" width="5.7109375" customWidth="1"/>
    <col min="6" max="6" width="4" customWidth="1"/>
    <col min="7" max="7" width="6.42578125" customWidth="1"/>
    <col min="8" max="9" width="5.5703125" customWidth="1"/>
    <col min="10" max="10" width="7.5703125" customWidth="1"/>
    <col min="11" max="11" width="5" customWidth="1"/>
    <col min="12" max="12" width="5.85546875" customWidth="1"/>
    <col min="13" max="13" width="7.7109375" customWidth="1"/>
    <col min="14" max="14" width="6.7109375" customWidth="1"/>
    <col min="15" max="15" width="7.28515625" customWidth="1"/>
    <col min="16" max="16" width="6.42578125" customWidth="1"/>
    <col min="17" max="17" width="6.85546875" customWidth="1"/>
    <col min="18" max="18" width="6" customWidth="1"/>
    <col min="19" max="19" width="7.42578125" customWidth="1"/>
    <col min="20" max="21" width="6.5703125" customWidth="1"/>
  </cols>
  <sheetData>
    <row r="1" spans="1:28" ht="19.5" thickBot="1" x14ac:dyDescent="0.35">
      <c r="A1" s="265" t="s">
        <v>239</v>
      </c>
      <c r="B1" s="265"/>
      <c r="C1" s="265"/>
      <c r="D1" s="265"/>
      <c r="E1" s="265"/>
    </row>
    <row r="2" spans="1:28" ht="27.75" customHeight="1" thickBot="1" x14ac:dyDescent="0.3">
      <c r="A2" s="266" t="s">
        <v>0</v>
      </c>
      <c r="B2" s="269" t="s">
        <v>1</v>
      </c>
      <c r="C2" s="272" t="s">
        <v>2</v>
      </c>
      <c r="D2" s="238"/>
      <c r="E2" s="238"/>
      <c r="F2" s="239"/>
      <c r="G2" s="276" t="s">
        <v>3</v>
      </c>
      <c r="H2" s="277"/>
      <c r="I2" s="277"/>
      <c r="J2" s="277"/>
      <c r="K2" s="277"/>
      <c r="L2" s="277"/>
      <c r="M2" s="278"/>
      <c r="N2" s="240" t="s">
        <v>4</v>
      </c>
      <c r="O2" s="240"/>
      <c r="P2" s="240"/>
      <c r="Q2" s="240"/>
      <c r="R2" s="240"/>
      <c r="S2" s="241"/>
      <c r="T2" s="230" t="s">
        <v>5</v>
      </c>
      <c r="U2" s="230" t="s">
        <v>6</v>
      </c>
    </row>
    <row r="3" spans="1:28" ht="23.25" customHeight="1" thickBot="1" x14ac:dyDescent="0.3">
      <c r="A3" s="267"/>
      <c r="B3" s="270"/>
      <c r="C3" s="273"/>
      <c r="D3" s="274"/>
      <c r="E3" s="274"/>
      <c r="F3" s="275"/>
      <c r="G3" s="235" t="s">
        <v>7</v>
      </c>
      <c r="H3" s="236" t="s">
        <v>8</v>
      </c>
      <c r="I3" s="236"/>
      <c r="J3" s="236"/>
      <c r="K3" s="236"/>
      <c r="L3" s="236"/>
      <c r="M3" s="237"/>
      <c r="N3" s="238" t="s">
        <v>226</v>
      </c>
      <c r="O3" s="238"/>
      <c r="P3" s="238"/>
      <c r="Q3" s="238"/>
      <c r="R3" s="238"/>
      <c r="S3" s="239"/>
      <c r="T3" s="231"/>
      <c r="U3" s="231"/>
    </row>
    <row r="4" spans="1:28" ht="25.9" customHeight="1" x14ac:dyDescent="0.25">
      <c r="A4" s="267"/>
      <c r="B4" s="270"/>
      <c r="C4" s="235" t="s">
        <v>9</v>
      </c>
      <c r="D4" s="281" t="s">
        <v>10</v>
      </c>
      <c r="E4" s="281" t="s">
        <v>11</v>
      </c>
      <c r="F4" s="281" t="s">
        <v>12</v>
      </c>
      <c r="G4" s="235"/>
      <c r="H4" s="235" t="s">
        <v>227</v>
      </c>
      <c r="I4" s="279" t="s">
        <v>13</v>
      </c>
      <c r="J4" s="280"/>
      <c r="K4" s="281" t="s">
        <v>14</v>
      </c>
      <c r="L4" s="281" t="s">
        <v>15</v>
      </c>
      <c r="M4" s="253" t="s">
        <v>16</v>
      </c>
      <c r="N4" s="242" t="s">
        <v>17</v>
      </c>
      <c r="O4" s="243"/>
      <c r="P4" s="244"/>
      <c r="Q4" s="245" t="s">
        <v>18</v>
      </c>
      <c r="R4" s="245"/>
      <c r="S4" s="246"/>
      <c r="T4" s="232"/>
      <c r="U4" s="231"/>
    </row>
    <row r="5" spans="1:28" ht="25.15" customHeight="1" x14ac:dyDescent="0.25">
      <c r="A5" s="267"/>
      <c r="B5" s="270"/>
      <c r="C5" s="235"/>
      <c r="D5" s="282"/>
      <c r="E5" s="282"/>
      <c r="F5" s="282"/>
      <c r="G5" s="235"/>
      <c r="H5" s="235"/>
      <c r="I5" s="247" t="s">
        <v>228</v>
      </c>
      <c r="J5" s="247" t="s">
        <v>19</v>
      </c>
      <c r="K5" s="282"/>
      <c r="L5" s="282"/>
      <c r="M5" s="254"/>
      <c r="N5" s="250" t="s">
        <v>20</v>
      </c>
      <c r="O5" s="253" t="s">
        <v>21</v>
      </c>
      <c r="P5" s="256" t="s">
        <v>22</v>
      </c>
      <c r="Q5" s="259" t="s">
        <v>23</v>
      </c>
      <c r="R5" s="253" t="s">
        <v>24</v>
      </c>
      <c r="S5" s="262" t="s">
        <v>25</v>
      </c>
      <c r="T5" s="232"/>
      <c r="U5" s="231"/>
    </row>
    <row r="6" spans="1:28" ht="26.25" customHeight="1" x14ac:dyDescent="0.25">
      <c r="A6" s="267"/>
      <c r="B6" s="270"/>
      <c r="C6" s="235"/>
      <c r="D6" s="282"/>
      <c r="E6" s="282"/>
      <c r="F6" s="282"/>
      <c r="G6" s="235"/>
      <c r="H6" s="235"/>
      <c r="I6" s="248"/>
      <c r="J6" s="248"/>
      <c r="K6" s="282"/>
      <c r="L6" s="282"/>
      <c r="M6" s="254"/>
      <c r="N6" s="251"/>
      <c r="O6" s="254"/>
      <c r="P6" s="257"/>
      <c r="Q6" s="260"/>
      <c r="R6" s="254"/>
      <c r="S6" s="263"/>
      <c r="T6" s="232"/>
      <c r="U6" s="231"/>
    </row>
    <row r="7" spans="1:28" ht="32.25" customHeight="1" x14ac:dyDescent="0.25">
      <c r="A7" s="268"/>
      <c r="B7" s="271"/>
      <c r="C7" s="235"/>
      <c r="D7" s="283"/>
      <c r="E7" s="283"/>
      <c r="F7" s="283"/>
      <c r="G7" s="235"/>
      <c r="H7" s="235"/>
      <c r="I7" s="249"/>
      <c r="J7" s="249"/>
      <c r="K7" s="283"/>
      <c r="L7" s="283"/>
      <c r="M7" s="255"/>
      <c r="N7" s="252"/>
      <c r="O7" s="255"/>
      <c r="P7" s="258"/>
      <c r="Q7" s="261"/>
      <c r="R7" s="255"/>
      <c r="S7" s="264"/>
      <c r="T7" s="233"/>
      <c r="U7" s="234"/>
    </row>
    <row r="8" spans="1:28" x14ac:dyDescent="0.25">
      <c r="A8" s="35">
        <v>1</v>
      </c>
      <c r="B8" s="36">
        <v>2</v>
      </c>
      <c r="C8" s="37" t="s">
        <v>26</v>
      </c>
      <c r="D8" s="38">
        <v>4</v>
      </c>
      <c r="E8" s="38">
        <v>5</v>
      </c>
      <c r="F8" s="36">
        <v>6</v>
      </c>
      <c r="G8" s="36">
        <v>9</v>
      </c>
      <c r="H8" s="36">
        <v>10</v>
      </c>
      <c r="I8" s="36">
        <v>11</v>
      </c>
      <c r="J8" s="36">
        <v>12</v>
      </c>
      <c r="K8" s="36">
        <v>13</v>
      </c>
      <c r="L8" s="36">
        <v>14</v>
      </c>
      <c r="M8" s="84">
        <v>15</v>
      </c>
      <c r="N8" s="85">
        <v>16</v>
      </c>
      <c r="O8" s="86">
        <v>17</v>
      </c>
      <c r="P8" s="87">
        <v>18</v>
      </c>
      <c r="Q8" s="85">
        <v>19</v>
      </c>
      <c r="R8" s="86">
        <v>20</v>
      </c>
      <c r="S8" s="126">
        <v>21</v>
      </c>
      <c r="T8" s="85">
        <v>22</v>
      </c>
      <c r="U8" s="36">
        <v>23</v>
      </c>
      <c r="V8" s="127"/>
      <c r="W8" s="127"/>
      <c r="X8" s="127"/>
      <c r="Y8" s="127"/>
      <c r="Z8" s="127"/>
      <c r="AA8" s="127"/>
      <c r="AB8" s="127"/>
    </row>
    <row r="9" spans="1:28" ht="22.5" customHeight="1" x14ac:dyDescent="0.25">
      <c r="A9" s="201" t="s">
        <v>27</v>
      </c>
      <c r="B9" s="39" t="s">
        <v>28</v>
      </c>
      <c r="C9" s="40" t="s">
        <v>29</v>
      </c>
      <c r="D9" s="41">
        <v>2</v>
      </c>
      <c r="E9" s="41">
        <v>8</v>
      </c>
      <c r="F9" s="42">
        <v>5</v>
      </c>
      <c r="G9" s="42">
        <f t="shared" ref="G9:U9" si="0">SUM(G10:G24)</f>
        <v>1476</v>
      </c>
      <c r="H9" s="42">
        <f t="shared" si="0"/>
        <v>326</v>
      </c>
      <c r="I9" s="42">
        <f t="shared" si="0"/>
        <v>1088</v>
      </c>
      <c r="J9" s="42">
        <f t="shared" si="0"/>
        <v>326</v>
      </c>
      <c r="K9" s="42">
        <f t="shared" si="0"/>
        <v>0</v>
      </c>
      <c r="L9" s="42">
        <f t="shared" si="0"/>
        <v>0</v>
      </c>
      <c r="M9" s="88">
        <f t="shared" si="0"/>
        <v>56</v>
      </c>
      <c r="N9" s="89">
        <f t="shared" si="0"/>
        <v>506</v>
      </c>
      <c r="O9" s="88">
        <f t="shared" si="0"/>
        <v>736</v>
      </c>
      <c r="P9" s="90">
        <f t="shared" si="0"/>
        <v>1242</v>
      </c>
      <c r="Q9" s="89">
        <f t="shared" si="0"/>
        <v>234</v>
      </c>
      <c r="R9" s="88">
        <f t="shared" si="0"/>
        <v>0</v>
      </c>
      <c r="S9" s="128">
        <f t="shared" si="0"/>
        <v>234</v>
      </c>
      <c r="T9" s="89">
        <f t="shared" si="0"/>
        <v>0</v>
      </c>
      <c r="U9" s="42">
        <f t="shared" si="0"/>
        <v>0</v>
      </c>
      <c r="V9" s="127"/>
      <c r="W9" s="127"/>
      <c r="X9" s="127"/>
      <c r="Y9" s="127"/>
      <c r="Z9" s="127"/>
      <c r="AA9" s="127"/>
      <c r="AB9" s="127"/>
    </row>
    <row r="10" spans="1:28" ht="15.75" x14ac:dyDescent="0.25">
      <c r="A10" s="202" t="s">
        <v>30</v>
      </c>
      <c r="B10" s="195" t="s">
        <v>31</v>
      </c>
      <c r="C10" s="43" t="s">
        <v>32</v>
      </c>
      <c r="D10" s="44"/>
      <c r="E10" s="44"/>
      <c r="F10" s="223" t="s">
        <v>33</v>
      </c>
      <c r="G10" s="45">
        <f>P10+S10</f>
        <v>72</v>
      </c>
      <c r="H10" s="46">
        <f>J10</f>
        <v>18</v>
      </c>
      <c r="I10" s="46">
        <v>42</v>
      </c>
      <c r="J10" s="91">
        <v>18</v>
      </c>
      <c r="K10" s="91"/>
      <c r="L10" s="91"/>
      <c r="M10" s="92">
        <v>6</v>
      </c>
      <c r="N10" s="93">
        <v>16</v>
      </c>
      <c r="O10" s="94">
        <v>24</v>
      </c>
      <c r="P10" s="95">
        <f>O10+N10</f>
        <v>40</v>
      </c>
      <c r="Q10" s="129">
        <v>32</v>
      </c>
      <c r="R10" s="130"/>
      <c r="S10" s="131">
        <f>+R10+Q10</f>
        <v>32</v>
      </c>
      <c r="T10" s="132"/>
      <c r="U10" s="92"/>
      <c r="V10" s="127"/>
      <c r="W10" s="127"/>
      <c r="X10" s="127"/>
      <c r="Y10" s="127"/>
      <c r="Z10" s="127"/>
      <c r="AA10" s="127"/>
      <c r="AB10" s="127"/>
    </row>
    <row r="11" spans="1:28" ht="15" customHeight="1" x14ac:dyDescent="0.25">
      <c r="A11" s="202" t="s">
        <v>34</v>
      </c>
      <c r="B11" s="195" t="s">
        <v>35</v>
      </c>
      <c r="C11" s="47">
        <v>1.2</v>
      </c>
      <c r="D11" s="47"/>
      <c r="E11" s="47"/>
      <c r="F11" s="224"/>
      <c r="G11" s="45">
        <f t="shared" ref="G11:G24" si="1">P11+S11</f>
        <v>108</v>
      </c>
      <c r="H11" s="46">
        <f t="shared" ref="H11:H23" si="2">J11</f>
        <v>18</v>
      </c>
      <c r="I11" s="46">
        <v>84</v>
      </c>
      <c r="J11" s="96">
        <v>18</v>
      </c>
      <c r="K11" s="96"/>
      <c r="L11" s="96"/>
      <c r="M11" s="92">
        <v>6</v>
      </c>
      <c r="N11" s="97">
        <v>34</v>
      </c>
      <c r="O11" s="98">
        <v>42</v>
      </c>
      <c r="P11" s="95">
        <f t="shared" ref="P11:P24" si="3">O11+N11</f>
        <v>76</v>
      </c>
      <c r="Q11" s="97">
        <v>32</v>
      </c>
      <c r="R11" s="98"/>
      <c r="S11" s="131">
        <f t="shared" ref="S11:S24" si="4">+R11+Q11</f>
        <v>32</v>
      </c>
      <c r="T11" s="119"/>
      <c r="U11" s="120"/>
      <c r="V11" s="127"/>
      <c r="W11" s="127"/>
      <c r="X11" s="127"/>
      <c r="Y11" s="127"/>
      <c r="Z11" s="127"/>
      <c r="AA11" s="127"/>
      <c r="AB11" s="127"/>
    </row>
    <row r="12" spans="1:28" ht="15" customHeight="1" x14ac:dyDescent="0.25">
      <c r="A12" s="202" t="s">
        <v>36</v>
      </c>
      <c r="B12" s="195" t="s">
        <v>37</v>
      </c>
      <c r="C12" s="47">
        <v>1</v>
      </c>
      <c r="D12" s="47"/>
      <c r="E12" s="47">
        <v>2</v>
      </c>
      <c r="F12" s="47"/>
      <c r="G12" s="45">
        <f t="shared" si="1"/>
        <v>136</v>
      </c>
      <c r="H12" s="46">
        <f t="shared" si="2"/>
        <v>12</v>
      </c>
      <c r="I12" s="46">
        <v>122</v>
      </c>
      <c r="J12" s="96">
        <v>12</v>
      </c>
      <c r="K12" s="96"/>
      <c r="L12" s="96"/>
      <c r="M12" s="98">
        <v>2</v>
      </c>
      <c r="N12" s="93">
        <v>60</v>
      </c>
      <c r="O12" s="92">
        <v>76</v>
      </c>
      <c r="P12" s="95">
        <f t="shared" si="3"/>
        <v>136</v>
      </c>
      <c r="Q12" s="97"/>
      <c r="R12" s="98"/>
      <c r="S12" s="131">
        <f t="shared" si="4"/>
        <v>0</v>
      </c>
      <c r="T12" s="119"/>
      <c r="U12" s="120"/>
      <c r="V12" s="127"/>
      <c r="W12" s="127"/>
      <c r="X12" s="127"/>
      <c r="Y12" s="127"/>
      <c r="Z12" s="127"/>
      <c r="AA12" s="127"/>
      <c r="AB12" s="127"/>
    </row>
    <row r="13" spans="1:28" ht="15" customHeight="1" x14ac:dyDescent="0.25">
      <c r="A13" s="202" t="s">
        <v>38</v>
      </c>
      <c r="B13" s="196" t="s">
        <v>39</v>
      </c>
      <c r="C13" s="47">
        <v>1</v>
      </c>
      <c r="D13" s="47"/>
      <c r="E13" s="47">
        <v>2</v>
      </c>
      <c r="F13" s="47"/>
      <c r="G13" s="45">
        <f t="shared" si="1"/>
        <v>72</v>
      </c>
      <c r="H13" s="46">
        <f t="shared" si="2"/>
        <v>18</v>
      </c>
      <c r="I13" s="46">
        <v>52</v>
      </c>
      <c r="J13" s="99">
        <v>18</v>
      </c>
      <c r="K13" s="99"/>
      <c r="L13" s="99"/>
      <c r="M13" s="98">
        <v>2</v>
      </c>
      <c r="N13" s="93">
        <v>34</v>
      </c>
      <c r="O13" s="92">
        <v>38</v>
      </c>
      <c r="P13" s="95">
        <f t="shared" si="3"/>
        <v>72</v>
      </c>
      <c r="Q13" s="97"/>
      <c r="R13" s="98"/>
      <c r="S13" s="131">
        <f t="shared" si="4"/>
        <v>0</v>
      </c>
      <c r="T13" s="119"/>
      <c r="U13" s="120"/>
      <c r="V13" s="127"/>
      <c r="W13" s="127"/>
      <c r="X13" s="127"/>
      <c r="Y13" s="127"/>
      <c r="Z13" s="127"/>
      <c r="AA13" s="127"/>
      <c r="AB13" s="127"/>
    </row>
    <row r="14" spans="1:28" ht="16.899999999999999" customHeight="1" x14ac:dyDescent="0.25">
      <c r="A14" s="202" t="s">
        <v>40</v>
      </c>
      <c r="B14" s="196" t="s">
        <v>41</v>
      </c>
      <c r="C14" s="209">
        <v>1</v>
      </c>
      <c r="D14" s="209"/>
      <c r="E14" s="209">
        <v>2</v>
      </c>
      <c r="F14" s="48"/>
      <c r="G14" s="45">
        <f t="shared" si="1"/>
        <v>72</v>
      </c>
      <c r="H14" s="46">
        <f t="shared" si="2"/>
        <v>10</v>
      </c>
      <c r="I14" s="46">
        <v>60</v>
      </c>
      <c r="J14" s="96">
        <v>10</v>
      </c>
      <c r="K14" s="96"/>
      <c r="L14" s="96"/>
      <c r="M14" s="98">
        <v>2</v>
      </c>
      <c r="N14" s="93">
        <v>34</v>
      </c>
      <c r="O14" s="92">
        <v>38</v>
      </c>
      <c r="P14" s="95">
        <f t="shared" si="3"/>
        <v>72</v>
      </c>
      <c r="Q14" s="93"/>
      <c r="R14" s="92"/>
      <c r="S14" s="131">
        <f t="shared" si="4"/>
        <v>0</v>
      </c>
      <c r="T14" s="119"/>
      <c r="U14" s="120"/>
      <c r="V14" s="127"/>
      <c r="W14" s="127"/>
      <c r="X14" s="127"/>
      <c r="Y14" s="127"/>
      <c r="Z14" s="127"/>
      <c r="AA14" s="127"/>
      <c r="AB14" s="127"/>
    </row>
    <row r="15" spans="1:28" s="32" customFormat="1" ht="15.75" x14ac:dyDescent="0.25">
      <c r="A15" s="202" t="s">
        <v>42</v>
      </c>
      <c r="B15" s="195" t="s">
        <v>43</v>
      </c>
      <c r="C15" s="49">
        <v>1</v>
      </c>
      <c r="D15" s="49"/>
      <c r="E15" s="49">
        <v>2</v>
      </c>
      <c r="F15" s="49"/>
      <c r="G15" s="45">
        <f t="shared" si="1"/>
        <v>72</v>
      </c>
      <c r="H15" s="46">
        <f t="shared" si="2"/>
        <v>18</v>
      </c>
      <c r="I15" s="46">
        <v>52</v>
      </c>
      <c r="J15" s="96">
        <v>18</v>
      </c>
      <c r="K15" s="96"/>
      <c r="L15" s="96"/>
      <c r="M15" s="100">
        <v>2</v>
      </c>
      <c r="N15" s="101">
        <v>34</v>
      </c>
      <c r="O15" s="102">
        <v>38</v>
      </c>
      <c r="P15" s="95">
        <f t="shared" si="3"/>
        <v>72</v>
      </c>
      <c r="Q15" s="133"/>
      <c r="R15" s="100"/>
      <c r="S15" s="131">
        <f t="shared" si="4"/>
        <v>0</v>
      </c>
      <c r="T15" s="134"/>
      <c r="U15" s="135"/>
      <c r="V15" s="136"/>
      <c r="W15" s="136"/>
      <c r="X15" s="136"/>
      <c r="Y15" s="136"/>
      <c r="Z15" s="136"/>
      <c r="AA15" s="136"/>
      <c r="AB15" s="136"/>
    </row>
    <row r="16" spans="1:28" ht="15" customHeight="1" x14ac:dyDescent="0.25">
      <c r="A16" s="202" t="s">
        <v>44</v>
      </c>
      <c r="B16" s="197" t="s">
        <v>45</v>
      </c>
      <c r="C16" s="47"/>
      <c r="D16" s="47"/>
      <c r="E16" s="50"/>
      <c r="F16" s="206" t="s">
        <v>237</v>
      </c>
      <c r="G16" s="45">
        <f t="shared" si="1"/>
        <v>304</v>
      </c>
      <c r="H16" s="46">
        <f t="shared" si="2"/>
        <v>20</v>
      </c>
      <c r="I16" s="46">
        <v>266</v>
      </c>
      <c r="J16" s="99">
        <v>20</v>
      </c>
      <c r="K16" s="99"/>
      <c r="L16" s="99"/>
      <c r="M16" s="98">
        <v>18</v>
      </c>
      <c r="N16" s="93">
        <v>68</v>
      </c>
      <c r="O16" s="92">
        <v>138</v>
      </c>
      <c r="P16" s="95">
        <f t="shared" si="3"/>
        <v>206</v>
      </c>
      <c r="Q16" s="97">
        <v>98</v>
      </c>
      <c r="R16" s="98"/>
      <c r="S16" s="131">
        <f t="shared" si="4"/>
        <v>98</v>
      </c>
      <c r="T16" s="119"/>
      <c r="U16" s="121"/>
      <c r="V16" s="137"/>
      <c r="W16" s="137"/>
      <c r="X16" s="137"/>
      <c r="Y16" s="137"/>
      <c r="Z16" s="137"/>
      <c r="AA16" s="137"/>
      <c r="AB16" s="137"/>
    </row>
    <row r="17" spans="1:26" ht="16.5" customHeight="1" x14ac:dyDescent="0.25">
      <c r="A17" s="202" t="s">
        <v>46</v>
      </c>
      <c r="B17" s="195" t="s">
        <v>47</v>
      </c>
      <c r="C17" s="51">
        <v>1.2</v>
      </c>
      <c r="D17" s="51"/>
      <c r="E17" s="51">
        <v>3</v>
      </c>
      <c r="F17" s="52"/>
      <c r="G17" s="45">
        <f t="shared" si="1"/>
        <v>144</v>
      </c>
      <c r="H17" s="46">
        <v>104</v>
      </c>
      <c r="I17" s="46">
        <v>38</v>
      </c>
      <c r="J17" s="99">
        <v>104</v>
      </c>
      <c r="K17" s="99"/>
      <c r="L17" s="99"/>
      <c r="M17" s="102">
        <v>2</v>
      </c>
      <c r="N17" s="93">
        <v>34</v>
      </c>
      <c r="O17" s="92">
        <v>76</v>
      </c>
      <c r="P17" s="95">
        <f t="shared" si="3"/>
        <v>110</v>
      </c>
      <c r="Q17" s="93">
        <v>34</v>
      </c>
      <c r="R17" s="92"/>
      <c r="S17" s="131">
        <f t="shared" si="4"/>
        <v>34</v>
      </c>
      <c r="T17" s="138"/>
      <c r="U17" s="139"/>
      <c r="V17" s="140"/>
      <c r="W17" s="32"/>
      <c r="X17" s="32"/>
      <c r="Y17" s="32"/>
      <c r="Z17" s="32"/>
    </row>
    <row r="18" spans="1:26" ht="16.5" customHeight="1" x14ac:dyDescent="0.25">
      <c r="A18" s="202" t="s">
        <v>48</v>
      </c>
      <c r="B18" s="195" t="s">
        <v>49</v>
      </c>
      <c r="C18" s="51"/>
      <c r="D18" s="51">
        <v>1</v>
      </c>
      <c r="E18" s="51">
        <v>2</v>
      </c>
      <c r="F18" s="52"/>
      <c r="G18" s="45">
        <f t="shared" si="1"/>
        <v>72</v>
      </c>
      <c r="H18" s="46">
        <f t="shared" si="2"/>
        <v>14</v>
      </c>
      <c r="I18" s="46">
        <v>56</v>
      </c>
      <c r="J18" s="96">
        <v>14</v>
      </c>
      <c r="K18" s="96"/>
      <c r="L18" s="96"/>
      <c r="M18" s="102">
        <v>2</v>
      </c>
      <c r="N18" s="93">
        <v>34</v>
      </c>
      <c r="O18" s="92">
        <v>38</v>
      </c>
      <c r="P18" s="95">
        <f t="shared" si="3"/>
        <v>72</v>
      </c>
      <c r="Q18" s="93"/>
      <c r="R18" s="92"/>
      <c r="S18" s="131">
        <f t="shared" si="4"/>
        <v>0</v>
      </c>
      <c r="T18" s="138"/>
      <c r="U18" s="139"/>
      <c r="V18" s="140"/>
      <c r="W18" s="32"/>
      <c r="X18" s="32"/>
      <c r="Y18" s="32"/>
      <c r="Z18" s="32"/>
    </row>
    <row r="19" spans="1:26" ht="17.25" customHeight="1" x14ac:dyDescent="0.25">
      <c r="A19" s="202" t="s">
        <v>50</v>
      </c>
      <c r="B19" s="195" t="s">
        <v>51</v>
      </c>
      <c r="C19" s="51">
        <v>1</v>
      </c>
      <c r="D19" s="51"/>
      <c r="E19" s="51">
        <v>2</v>
      </c>
      <c r="F19" s="52"/>
      <c r="G19" s="45">
        <f t="shared" si="1"/>
        <v>68</v>
      </c>
      <c r="H19" s="46">
        <f t="shared" si="2"/>
        <v>16</v>
      </c>
      <c r="I19" s="46">
        <v>50</v>
      </c>
      <c r="J19" s="96">
        <v>16</v>
      </c>
      <c r="K19" s="96"/>
      <c r="L19" s="96"/>
      <c r="M19" s="102">
        <v>2</v>
      </c>
      <c r="N19" s="93">
        <v>34</v>
      </c>
      <c r="O19" s="92">
        <v>34</v>
      </c>
      <c r="P19" s="95">
        <f t="shared" si="3"/>
        <v>68</v>
      </c>
      <c r="Q19" s="93"/>
      <c r="R19" s="92"/>
      <c r="S19" s="131">
        <f t="shared" si="4"/>
        <v>0</v>
      </c>
      <c r="T19" s="138"/>
      <c r="U19" s="139"/>
      <c r="V19" s="140"/>
      <c r="W19" s="32"/>
      <c r="X19" s="32"/>
      <c r="Y19" s="32"/>
      <c r="Z19" s="32"/>
    </row>
    <row r="20" spans="1:26" ht="16.5" customHeight="1" x14ac:dyDescent="0.25">
      <c r="A20" s="202" t="s">
        <v>52</v>
      </c>
      <c r="B20" s="195" t="s">
        <v>53</v>
      </c>
      <c r="C20" s="51">
        <v>1.2</v>
      </c>
      <c r="D20" s="51"/>
      <c r="E20" s="51"/>
      <c r="F20" s="52">
        <v>3</v>
      </c>
      <c r="G20" s="45">
        <f t="shared" si="1"/>
        <v>144</v>
      </c>
      <c r="H20" s="46">
        <f t="shared" si="2"/>
        <v>40</v>
      </c>
      <c r="I20" s="46">
        <v>98</v>
      </c>
      <c r="J20" s="96">
        <v>40</v>
      </c>
      <c r="K20" s="96"/>
      <c r="L20" s="96"/>
      <c r="M20" s="102">
        <v>6</v>
      </c>
      <c r="N20" s="93">
        <v>34</v>
      </c>
      <c r="O20" s="92">
        <v>72</v>
      </c>
      <c r="P20" s="95">
        <f t="shared" si="3"/>
        <v>106</v>
      </c>
      <c r="Q20" s="93">
        <v>38</v>
      </c>
      <c r="R20" s="92"/>
      <c r="S20" s="131">
        <f t="shared" si="4"/>
        <v>38</v>
      </c>
      <c r="T20" s="138"/>
      <c r="U20" s="139"/>
      <c r="V20" s="140"/>
      <c r="W20" s="32"/>
      <c r="X20" s="32"/>
      <c r="Y20" s="32"/>
      <c r="Z20" s="32"/>
    </row>
    <row r="21" spans="1:26" ht="16.5" customHeight="1" x14ac:dyDescent="0.25">
      <c r="A21" s="202" t="s">
        <v>54</v>
      </c>
      <c r="B21" s="198" t="s">
        <v>55</v>
      </c>
      <c r="C21" s="51">
        <v>1</v>
      </c>
      <c r="D21" s="51"/>
      <c r="E21" s="225" t="s">
        <v>236</v>
      </c>
      <c r="F21" s="52"/>
      <c r="G21" s="45">
        <f t="shared" si="1"/>
        <v>72</v>
      </c>
      <c r="H21" s="46">
        <f t="shared" si="2"/>
        <v>8</v>
      </c>
      <c r="I21" s="46">
        <v>62</v>
      </c>
      <c r="J21" s="96">
        <v>8</v>
      </c>
      <c r="K21" s="96"/>
      <c r="L21" s="96"/>
      <c r="M21" s="102">
        <v>2</v>
      </c>
      <c r="N21" s="93">
        <v>34</v>
      </c>
      <c r="O21" s="92">
        <v>38</v>
      </c>
      <c r="P21" s="95">
        <f t="shared" si="3"/>
        <v>72</v>
      </c>
      <c r="Q21" s="93"/>
      <c r="R21" s="92"/>
      <c r="S21" s="131">
        <f t="shared" si="4"/>
        <v>0</v>
      </c>
      <c r="T21" s="138"/>
      <c r="U21" s="139"/>
      <c r="V21" s="140"/>
      <c r="W21" s="32"/>
      <c r="X21" s="32"/>
      <c r="Y21" s="32"/>
      <c r="Z21" s="32"/>
    </row>
    <row r="22" spans="1:26" ht="16.5" customHeight="1" x14ac:dyDescent="0.25">
      <c r="A22" s="202" t="s">
        <v>56</v>
      </c>
      <c r="B22" s="196" t="s">
        <v>57</v>
      </c>
      <c r="C22" s="51">
        <v>1</v>
      </c>
      <c r="D22" s="51"/>
      <c r="E22" s="226"/>
      <c r="F22" s="52"/>
      <c r="G22" s="45">
        <f t="shared" si="1"/>
        <v>72</v>
      </c>
      <c r="H22" s="46">
        <f t="shared" si="2"/>
        <v>8</v>
      </c>
      <c r="I22" s="46">
        <v>62</v>
      </c>
      <c r="J22" s="99">
        <v>8</v>
      </c>
      <c r="K22" s="99"/>
      <c r="L22" s="99"/>
      <c r="M22" s="102">
        <v>2</v>
      </c>
      <c r="N22" s="93">
        <v>24</v>
      </c>
      <c r="O22" s="92">
        <v>48</v>
      </c>
      <c r="P22" s="95">
        <f t="shared" si="3"/>
        <v>72</v>
      </c>
      <c r="Q22" s="93"/>
      <c r="R22" s="92"/>
      <c r="S22" s="131">
        <f t="shared" si="4"/>
        <v>0</v>
      </c>
      <c r="T22" s="138"/>
      <c r="U22" s="139"/>
      <c r="V22" s="140"/>
      <c r="W22" s="32"/>
      <c r="X22" s="32"/>
      <c r="Y22" s="32"/>
      <c r="Z22" s="32"/>
    </row>
    <row r="23" spans="1:26" ht="16.5" customHeight="1" x14ac:dyDescent="0.25">
      <c r="A23" s="202" t="s">
        <v>58</v>
      </c>
      <c r="B23" s="199" t="s">
        <v>59</v>
      </c>
      <c r="C23" s="51">
        <v>1</v>
      </c>
      <c r="D23" s="225" t="s">
        <v>236</v>
      </c>
      <c r="E23" s="51"/>
      <c r="F23" s="52"/>
      <c r="G23" s="45">
        <f t="shared" si="1"/>
        <v>36</v>
      </c>
      <c r="H23" s="46">
        <f t="shared" si="2"/>
        <v>22</v>
      </c>
      <c r="I23" s="46">
        <v>12</v>
      </c>
      <c r="J23" s="103">
        <v>22</v>
      </c>
      <c r="K23" s="103"/>
      <c r="L23" s="103"/>
      <c r="M23" s="102">
        <v>2</v>
      </c>
      <c r="N23" s="93">
        <v>18</v>
      </c>
      <c r="O23" s="92">
        <v>18</v>
      </c>
      <c r="P23" s="95">
        <f t="shared" si="3"/>
        <v>36</v>
      </c>
      <c r="Q23" s="93"/>
      <c r="R23" s="92"/>
      <c r="S23" s="131">
        <f t="shared" si="4"/>
        <v>0</v>
      </c>
      <c r="T23" s="138"/>
      <c r="U23" s="139"/>
      <c r="V23" s="140"/>
      <c r="W23" s="32"/>
      <c r="X23" s="32"/>
      <c r="Y23" s="32"/>
      <c r="Z23" s="32"/>
    </row>
    <row r="24" spans="1:26" ht="14.25" customHeight="1" x14ac:dyDescent="0.25">
      <c r="A24" s="203"/>
      <c r="B24" s="199" t="s">
        <v>60</v>
      </c>
      <c r="C24" s="53"/>
      <c r="D24" s="226"/>
      <c r="E24" s="209"/>
      <c r="F24" s="47"/>
      <c r="G24" s="45">
        <f t="shared" si="1"/>
        <v>32</v>
      </c>
      <c r="H24" s="54"/>
      <c r="I24" s="54">
        <v>32</v>
      </c>
      <c r="J24" s="103"/>
      <c r="K24" s="103"/>
      <c r="L24" s="103"/>
      <c r="M24" s="98"/>
      <c r="N24" s="93">
        <v>14</v>
      </c>
      <c r="O24" s="92">
        <v>18</v>
      </c>
      <c r="P24" s="95">
        <f t="shared" si="3"/>
        <v>32</v>
      </c>
      <c r="Q24" s="97"/>
      <c r="R24" s="98"/>
      <c r="S24" s="131">
        <f t="shared" si="4"/>
        <v>0</v>
      </c>
      <c r="T24" s="134"/>
      <c r="U24" s="135"/>
      <c r="V24" s="32"/>
      <c r="W24" s="32"/>
      <c r="X24" s="32"/>
      <c r="Y24" s="32"/>
      <c r="Z24" s="32"/>
    </row>
    <row r="25" spans="1:26" ht="16.5" customHeight="1" x14ac:dyDescent="0.25">
      <c r="A25" s="204" t="s">
        <v>61</v>
      </c>
      <c r="B25" s="200" t="s">
        <v>62</v>
      </c>
      <c r="C25" s="56">
        <v>0</v>
      </c>
      <c r="D25" s="56">
        <v>0</v>
      </c>
      <c r="E25" s="56">
        <v>5</v>
      </c>
      <c r="F25" s="57">
        <v>0</v>
      </c>
      <c r="G25" s="56">
        <f>G26+G27+G28+G29+G30</f>
        <v>180</v>
      </c>
      <c r="H25" s="56">
        <f t="shared" ref="H25:U25" si="5">H26+H27+H28+H29+H30</f>
        <v>60</v>
      </c>
      <c r="I25" s="56">
        <f t="shared" si="5"/>
        <v>84</v>
      </c>
      <c r="J25" s="56">
        <f t="shared" si="5"/>
        <v>80</v>
      </c>
      <c r="K25" s="56">
        <f t="shared" si="5"/>
        <v>0</v>
      </c>
      <c r="L25" s="56">
        <f t="shared" si="5"/>
        <v>0</v>
      </c>
      <c r="M25" s="104">
        <f t="shared" si="5"/>
        <v>10</v>
      </c>
      <c r="N25" s="105">
        <f t="shared" si="5"/>
        <v>0</v>
      </c>
      <c r="O25" s="104">
        <f t="shared" si="5"/>
        <v>0</v>
      </c>
      <c r="P25" s="106">
        <f>P26+P27+P28+P29</f>
        <v>0</v>
      </c>
      <c r="Q25" s="105">
        <f t="shared" si="5"/>
        <v>36</v>
      </c>
      <c r="R25" s="104">
        <f t="shared" si="5"/>
        <v>144</v>
      </c>
      <c r="S25" s="141">
        <f t="shared" si="5"/>
        <v>180</v>
      </c>
      <c r="T25" s="105">
        <f t="shared" si="5"/>
        <v>180</v>
      </c>
      <c r="U25" s="56">
        <f t="shared" si="5"/>
        <v>0</v>
      </c>
      <c r="V25" s="32"/>
      <c r="W25" s="32"/>
      <c r="X25" s="32"/>
      <c r="Y25" s="32"/>
      <c r="Z25" s="32"/>
    </row>
    <row r="26" spans="1:26" ht="16.5" customHeight="1" x14ac:dyDescent="0.25">
      <c r="A26" s="205" t="s">
        <v>63</v>
      </c>
      <c r="B26" s="199" t="s">
        <v>64</v>
      </c>
      <c r="C26" s="58"/>
      <c r="D26" s="48"/>
      <c r="E26" s="48">
        <v>4</v>
      </c>
      <c r="F26" s="59"/>
      <c r="G26" s="60">
        <f>P26+S26</f>
        <v>36</v>
      </c>
      <c r="H26" s="61">
        <v>8</v>
      </c>
      <c r="I26" s="61">
        <v>26</v>
      </c>
      <c r="J26" s="107">
        <v>8</v>
      </c>
      <c r="K26" s="107"/>
      <c r="L26" s="107"/>
      <c r="M26" s="92">
        <v>2</v>
      </c>
      <c r="N26" s="93"/>
      <c r="O26" s="92"/>
      <c r="P26" s="108">
        <f>O26+N26</f>
        <v>0</v>
      </c>
      <c r="Q26" s="93"/>
      <c r="R26" s="92">
        <v>36</v>
      </c>
      <c r="S26" s="142">
        <f>R26+Q26</f>
        <v>36</v>
      </c>
      <c r="T26" s="101">
        <f>S26</f>
        <v>36</v>
      </c>
      <c r="U26" s="102"/>
      <c r="V26" s="32"/>
      <c r="W26" s="32"/>
      <c r="X26" s="32"/>
      <c r="Y26" s="32"/>
      <c r="Z26" s="32"/>
    </row>
    <row r="27" spans="1:26" ht="27.75" customHeight="1" x14ac:dyDescent="0.25">
      <c r="A27" s="205" t="s">
        <v>65</v>
      </c>
      <c r="B27" s="199" t="s">
        <v>66</v>
      </c>
      <c r="C27" s="53"/>
      <c r="D27" s="209"/>
      <c r="E27" s="209">
        <v>4</v>
      </c>
      <c r="F27" s="47"/>
      <c r="G27" s="60">
        <f t="shared" ref="G27:G30" si="6">P27+S27</f>
        <v>36</v>
      </c>
      <c r="H27" s="54">
        <v>10</v>
      </c>
      <c r="I27" s="54">
        <v>24</v>
      </c>
      <c r="J27" s="103">
        <v>10</v>
      </c>
      <c r="K27" s="103"/>
      <c r="L27" s="103"/>
      <c r="M27" s="98">
        <v>2</v>
      </c>
      <c r="N27" s="93"/>
      <c r="O27" s="92"/>
      <c r="P27" s="108">
        <f t="shared" ref="P27:P30" si="7">O27+N27</f>
        <v>0</v>
      </c>
      <c r="Q27" s="93">
        <v>18</v>
      </c>
      <c r="R27" s="92">
        <v>18</v>
      </c>
      <c r="S27" s="142">
        <f t="shared" ref="S27:S30" si="8">R27+Q27</f>
        <v>36</v>
      </c>
      <c r="T27" s="101">
        <f t="shared" ref="T27:T30" si="9">S27</f>
        <v>36</v>
      </c>
      <c r="U27" s="143"/>
      <c r="V27" s="32"/>
      <c r="W27" s="32"/>
      <c r="X27" s="32"/>
      <c r="Y27" s="32"/>
      <c r="Z27" s="32"/>
    </row>
    <row r="28" spans="1:26" ht="17.25" customHeight="1" x14ac:dyDescent="0.25">
      <c r="A28" s="205" t="s">
        <v>67</v>
      </c>
      <c r="B28" s="199" t="s">
        <v>68</v>
      </c>
      <c r="C28" s="53"/>
      <c r="D28" s="209"/>
      <c r="E28" s="209">
        <v>4</v>
      </c>
      <c r="F28" s="47"/>
      <c r="G28" s="60">
        <f t="shared" si="6"/>
        <v>36</v>
      </c>
      <c r="H28" s="54">
        <v>18</v>
      </c>
      <c r="I28" s="54">
        <v>16</v>
      </c>
      <c r="J28" s="103">
        <v>18</v>
      </c>
      <c r="K28" s="103"/>
      <c r="L28" s="103"/>
      <c r="M28" s="98">
        <v>2</v>
      </c>
      <c r="N28" s="93"/>
      <c r="O28" s="92"/>
      <c r="P28" s="108">
        <f t="shared" si="7"/>
        <v>0</v>
      </c>
      <c r="Q28" s="93"/>
      <c r="R28" s="92">
        <v>36</v>
      </c>
      <c r="S28" s="142">
        <f t="shared" si="8"/>
        <v>36</v>
      </c>
      <c r="T28" s="101">
        <f t="shared" si="9"/>
        <v>36</v>
      </c>
      <c r="U28" s="143"/>
      <c r="V28" s="32"/>
      <c r="W28" s="32"/>
      <c r="X28" s="32"/>
      <c r="Y28" s="32"/>
      <c r="Z28" s="32"/>
    </row>
    <row r="29" spans="1:26" ht="17.25" customHeight="1" x14ac:dyDescent="0.25">
      <c r="A29" s="205" t="s">
        <v>69</v>
      </c>
      <c r="B29" s="199" t="s">
        <v>49</v>
      </c>
      <c r="C29" s="53"/>
      <c r="D29" s="209"/>
      <c r="E29" s="209">
        <v>4</v>
      </c>
      <c r="F29" s="47"/>
      <c r="G29" s="60">
        <f t="shared" si="6"/>
        <v>36</v>
      </c>
      <c r="H29" s="54">
        <v>6</v>
      </c>
      <c r="I29" s="54">
        <v>2</v>
      </c>
      <c r="J29" s="103">
        <v>26</v>
      </c>
      <c r="K29" s="103"/>
      <c r="L29" s="103"/>
      <c r="M29" s="98">
        <v>2</v>
      </c>
      <c r="N29" s="93"/>
      <c r="O29" s="92"/>
      <c r="P29" s="108">
        <f t="shared" si="7"/>
        <v>0</v>
      </c>
      <c r="Q29" s="93">
        <v>18</v>
      </c>
      <c r="R29" s="92">
        <v>18</v>
      </c>
      <c r="S29" s="142">
        <f t="shared" si="8"/>
        <v>36</v>
      </c>
      <c r="T29" s="101">
        <f t="shared" si="9"/>
        <v>36</v>
      </c>
      <c r="U29" s="143"/>
      <c r="V29" s="32"/>
      <c r="W29" s="32"/>
      <c r="X29" s="32"/>
      <c r="Y29" s="32"/>
      <c r="Z29" s="32"/>
    </row>
    <row r="30" spans="1:26" ht="17.25" customHeight="1" x14ac:dyDescent="0.25">
      <c r="A30" s="205" t="s">
        <v>70</v>
      </c>
      <c r="B30" s="199" t="s">
        <v>71</v>
      </c>
      <c r="C30" s="53"/>
      <c r="D30" s="209"/>
      <c r="E30" s="209">
        <v>4</v>
      </c>
      <c r="F30" s="47"/>
      <c r="G30" s="60">
        <f t="shared" si="6"/>
        <v>36</v>
      </c>
      <c r="H30" s="54">
        <v>18</v>
      </c>
      <c r="I30" s="54">
        <v>16</v>
      </c>
      <c r="J30" s="103">
        <v>18</v>
      </c>
      <c r="K30" s="103"/>
      <c r="L30" s="103"/>
      <c r="M30" s="98">
        <v>2</v>
      </c>
      <c r="N30" s="93"/>
      <c r="O30" s="92"/>
      <c r="P30" s="108">
        <f t="shared" si="7"/>
        <v>0</v>
      </c>
      <c r="Q30" s="97"/>
      <c r="R30" s="98">
        <v>36</v>
      </c>
      <c r="S30" s="142">
        <f t="shared" si="8"/>
        <v>36</v>
      </c>
      <c r="T30" s="101">
        <f t="shared" si="9"/>
        <v>36</v>
      </c>
      <c r="U30" s="143"/>
      <c r="V30" s="32"/>
      <c r="W30" s="32"/>
      <c r="X30" s="32"/>
      <c r="Y30" s="32"/>
      <c r="Z30" s="32"/>
    </row>
    <row r="31" spans="1:26" ht="18" customHeight="1" x14ac:dyDescent="0.25">
      <c r="A31" s="55" t="s">
        <v>72</v>
      </c>
      <c r="B31" s="68" t="s">
        <v>73</v>
      </c>
      <c r="C31" s="56">
        <v>0</v>
      </c>
      <c r="D31" s="56">
        <v>0</v>
      </c>
      <c r="E31" s="56">
        <v>5</v>
      </c>
      <c r="F31" s="57">
        <v>0</v>
      </c>
      <c r="G31" s="56">
        <f>G32+G33+G34+G35+G36</f>
        <v>192</v>
      </c>
      <c r="H31" s="56">
        <f t="shared" ref="H31:U31" si="10">H32+H33+H34+H35+H36</f>
        <v>72</v>
      </c>
      <c r="I31" s="56">
        <f t="shared" si="10"/>
        <v>112</v>
      </c>
      <c r="J31" s="56">
        <f t="shared" si="10"/>
        <v>72</v>
      </c>
      <c r="K31" s="56">
        <f t="shared" si="10"/>
        <v>0</v>
      </c>
      <c r="L31" s="56">
        <f t="shared" si="10"/>
        <v>0</v>
      </c>
      <c r="M31" s="104">
        <f t="shared" si="10"/>
        <v>8</v>
      </c>
      <c r="N31" s="105">
        <f t="shared" si="10"/>
        <v>54</v>
      </c>
      <c r="O31" s="104">
        <f t="shared" si="10"/>
        <v>66</v>
      </c>
      <c r="P31" s="106">
        <f t="shared" si="10"/>
        <v>120</v>
      </c>
      <c r="Q31" s="105">
        <f t="shared" si="10"/>
        <v>0</v>
      </c>
      <c r="R31" s="104">
        <f t="shared" si="10"/>
        <v>72</v>
      </c>
      <c r="S31" s="141">
        <f t="shared" si="10"/>
        <v>72</v>
      </c>
      <c r="T31" s="105">
        <f t="shared" si="10"/>
        <v>108</v>
      </c>
      <c r="U31" s="56">
        <f t="shared" si="10"/>
        <v>84</v>
      </c>
      <c r="V31" s="32"/>
      <c r="W31" s="32"/>
      <c r="X31" s="32"/>
      <c r="Y31" s="32"/>
      <c r="Z31" s="32"/>
    </row>
    <row r="32" spans="1:26" s="33" customFormat="1" ht="15.75" customHeight="1" x14ac:dyDescent="0.25">
      <c r="A32" s="62" t="s">
        <v>74</v>
      </c>
      <c r="B32" s="192" t="s">
        <v>75</v>
      </c>
      <c r="C32" s="58"/>
      <c r="D32" s="48"/>
      <c r="E32" s="48">
        <v>1</v>
      </c>
      <c r="F32" s="59"/>
      <c r="G32" s="60">
        <f>P32+S32</f>
        <v>36</v>
      </c>
      <c r="H32" s="61">
        <v>12</v>
      </c>
      <c r="I32" s="61">
        <v>22</v>
      </c>
      <c r="J32" s="107">
        <v>12</v>
      </c>
      <c r="K32" s="107"/>
      <c r="L32" s="107"/>
      <c r="M32" s="92">
        <v>2</v>
      </c>
      <c r="N32" s="93">
        <v>36</v>
      </c>
      <c r="O32" s="92"/>
      <c r="P32" s="108">
        <f>O32+N32</f>
        <v>36</v>
      </c>
      <c r="Q32" s="93"/>
      <c r="R32" s="92"/>
      <c r="S32" s="142">
        <f>R32+Q32</f>
        <v>0</v>
      </c>
      <c r="T32" s="101">
        <v>36</v>
      </c>
      <c r="U32" s="102">
        <v>0</v>
      </c>
      <c r="V32" s="144"/>
      <c r="W32" s="144"/>
      <c r="X32" s="144"/>
      <c r="Y32" s="144"/>
      <c r="Z32" s="144"/>
    </row>
    <row r="33" spans="1:26" s="33" customFormat="1" ht="13.5" customHeight="1" x14ac:dyDescent="0.25">
      <c r="A33" s="62" t="s">
        <v>76</v>
      </c>
      <c r="B33" s="192" t="s">
        <v>77</v>
      </c>
      <c r="C33" s="58"/>
      <c r="D33" s="48"/>
      <c r="E33" s="48">
        <v>2</v>
      </c>
      <c r="F33" s="59"/>
      <c r="G33" s="60">
        <f t="shared" ref="G33:G36" si="11">P33+S33</f>
        <v>36</v>
      </c>
      <c r="H33" s="61">
        <v>18</v>
      </c>
      <c r="I33" s="61">
        <v>16</v>
      </c>
      <c r="J33" s="107">
        <v>18</v>
      </c>
      <c r="K33" s="107"/>
      <c r="L33" s="107"/>
      <c r="M33" s="92">
        <v>2</v>
      </c>
      <c r="N33" s="93"/>
      <c r="O33" s="92">
        <v>36</v>
      </c>
      <c r="P33" s="108">
        <f t="shared" ref="P33:P36" si="12">O33+N33</f>
        <v>36</v>
      </c>
      <c r="Q33" s="93"/>
      <c r="R33" s="92"/>
      <c r="S33" s="142">
        <f t="shared" ref="S33:S36" si="13">R33+Q33</f>
        <v>0</v>
      </c>
      <c r="T33" s="101">
        <v>36</v>
      </c>
      <c r="U33" s="102">
        <v>0</v>
      </c>
      <c r="V33" s="144"/>
      <c r="W33" s="144"/>
      <c r="X33" s="144"/>
      <c r="Y33" s="144"/>
      <c r="Z33" s="144"/>
    </row>
    <row r="34" spans="1:26" s="33" customFormat="1" ht="16.5" customHeight="1" x14ac:dyDescent="0.25">
      <c r="A34" s="62" t="s">
        <v>78</v>
      </c>
      <c r="B34" s="192" t="s">
        <v>79</v>
      </c>
      <c r="C34" s="58"/>
      <c r="D34" s="48"/>
      <c r="E34" s="48" t="s">
        <v>80</v>
      </c>
      <c r="F34" s="48"/>
      <c r="G34" s="60">
        <f t="shared" si="11"/>
        <v>36</v>
      </c>
      <c r="H34" s="61">
        <v>12</v>
      </c>
      <c r="I34" s="61">
        <v>23</v>
      </c>
      <c r="J34" s="107">
        <v>12</v>
      </c>
      <c r="K34" s="107"/>
      <c r="L34" s="107"/>
      <c r="M34" s="92">
        <v>1</v>
      </c>
      <c r="N34" s="93"/>
      <c r="O34" s="92"/>
      <c r="P34" s="108">
        <f t="shared" si="12"/>
        <v>0</v>
      </c>
      <c r="Q34" s="93"/>
      <c r="R34" s="92">
        <v>36</v>
      </c>
      <c r="S34" s="142">
        <f t="shared" si="13"/>
        <v>36</v>
      </c>
      <c r="T34" s="101">
        <v>36</v>
      </c>
      <c r="U34" s="102">
        <v>0</v>
      </c>
      <c r="V34" s="144"/>
      <c r="W34" s="144"/>
      <c r="X34" s="144"/>
      <c r="Y34" s="144"/>
      <c r="Z34" s="144"/>
    </row>
    <row r="35" spans="1:26" s="33" customFormat="1" ht="17.25" customHeight="1" x14ac:dyDescent="0.25">
      <c r="A35" s="62" t="s">
        <v>81</v>
      </c>
      <c r="B35" s="192" t="s">
        <v>82</v>
      </c>
      <c r="C35" s="58"/>
      <c r="D35" s="48"/>
      <c r="E35" s="48">
        <v>2</v>
      </c>
      <c r="F35" s="48"/>
      <c r="G35" s="60">
        <f t="shared" si="11"/>
        <v>48</v>
      </c>
      <c r="H35" s="61">
        <v>12</v>
      </c>
      <c r="I35" s="61">
        <v>34</v>
      </c>
      <c r="J35" s="107">
        <v>12</v>
      </c>
      <c r="K35" s="107"/>
      <c r="L35" s="107"/>
      <c r="M35" s="92">
        <v>2</v>
      </c>
      <c r="N35" s="93">
        <v>18</v>
      </c>
      <c r="O35" s="92">
        <v>30</v>
      </c>
      <c r="P35" s="108">
        <f t="shared" si="12"/>
        <v>48</v>
      </c>
      <c r="Q35" s="93"/>
      <c r="R35" s="92"/>
      <c r="S35" s="142">
        <f t="shared" si="13"/>
        <v>0</v>
      </c>
      <c r="T35" s="101"/>
      <c r="U35" s="102">
        <v>48</v>
      </c>
      <c r="V35" s="144"/>
      <c r="W35" s="144"/>
      <c r="X35" s="144"/>
      <c r="Y35" s="144"/>
      <c r="Z35" s="144"/>
    </row>
    <row r="36" spans="1:26" s="34" customFormat="1" ht="27" customHeight="1" x14ac:dyDescent="0.25">
      <c r="A36" s="62" t="s">
        <v>83</v>
      </c>
      <c r="B36" s="193" t="s">
        <v>84</v>
      </c>
      <c r="C36" s="63"/>
      <c r="D36" s="48"/>
      <c r="E36" s="48" t="s">
        <v>80</v>
      </c>
      <c r="F36" s="59"/>
      <c r="G36" s="60">
        <f t="shared" si="11"/>
        <v>36</v>
      </c>
      <c r="H36" s="61">
        <v>18</v>
      </c>
      <c r="I36" s="61">
        <v>17</v>
      </c>
      <c r="J36" s="107">
        <v>18</v>
      </c>
      <c r="K36" s="107"/>
      <c r="L36" s="48"/>
      <c r="M36" s="92">
        <v>1</v>
      </c>
      <c r="N36" s="109"/>
      <c r="O36" s="110"/>
      <c r="P36" s="108">
        <f t="shared" si="12"/>
        <v>0</v>
      </c>
      <c r="Q36" s="93"/>
      <c r="R36" s="92">
        <v>36</v>
      </c>
      <c r="S36" s="142">
        <f t="shared" si="13"/>
        <v>36</v>
      </c>
      <c r="T36" s="101"/>
      <c r="U36" s="102">
        <v>36</v>
      </c>
      <c r="V36" s="145"/>
      <c r="W36" s="145"/>
      <c r="X36" s="145"/>
      <c r="Y36" s="145"/>
      <c r="Z36" s="145"/>
    </row>
    <row r="37" spans="1:26" ht="15" customHeight="1" x14ac:dyDescent="0.25">
      <c r="A37" s="64" t="s">
        <v>85</v>
      </c>
      <c r="B37" s="194" t="s">
        <v>86</v>
      </c>
      <c r="C37" s="65">
        <f>C38</f>
        <v>3</v>
      </c>
      <c r="D37" s="65">
        <f t="shared" ref="D37:F37" si="14">D38</f>
        <v>0</v>
      </c>
      <c r="E37" s="65">
        <f t="shared" si="14"/>
        <v>4</v>
      </c>
      <c r="F37" s="65">
        <f t="shared" si="14"/>
        <v>5</v>
      </c>
      <c r="G37" s="66">
        <f>G38</f>
        <v>1068</v>
      </c>
      <c r="H37" s="66">
        <f t="shared" ref="H37:U37" si="15">H38</f>
        <v>628</v>
      </c>
      <c r="I37" s="66">
        <f t="shared" si="15"/>
        <v>368</v>
      </c>
      <c r="J37" s="66">
        <f t="shared" si="15"/>
        <v>160</v>
      </c>
      <c r="K37" s="66">
        <f t="shared" si="15"/>
        <v>468</v>
      </c>
      <c r="L37" s="66">
        <f t="shared" si="15"/>
        <v>20</v>
      </c>
      <c r="M37" s="111">
        <f t="shared" si="15"/>
        <v>62</v>
      </c>
      <c r="N37" s="112">
        <f t="shared" si="15"/>
        <v>52</v>
      </c>
      <c r="O37" s="111">
        <f t="shared" si="15"/>
        <v>62</v>
      </c>
      <c r="P37" s="113">
        <f t="shared" si="15"/>
        <v>114</v>
      </c>
      <c r="Q37" s="112">
        <f t="shared" si="15"/>
        <v>342</v>
      </c>
      <c r="R37" s="111">
        <f t="shared" si="15"/>
        <v>612</v>
      </c>
      <c r="S37" s="146">
        <f t="shared" si="15"/>
        <v>954</v>
      </c>
      <c r="T37" s="112">
        <f t="shared" si="15"/>
        <v>720</v>
      </c>
      <c r="U37" s="66">
        <f t="shared" si="15"/>
        <v>348</v>
      </c>
      <c r="V37" s="32"/>
      <c r="W37" s="32"/>
      <c r="X37" s="32"/>
      <c r="Y37" s="32"/>
      <c r="Z37" s="32"/>
    </row>
    <row r="38" spans="1:26" ht="15" customHeight="1" x14ac:dyDescent="0.25">
      <c r="A38" s="64" t="s">
        <v>87</v>
      </c>
      <c r="B38" s="194" t="s">
        <v>88</v>
      </c>
      <c r="C38" s="65">
        <f>C39+C46+C54</f>
        <v>3</v>
      </c>
      <c r="D38" s="65">
        <f t="shared" ref="D38:F38" si="16">D39+D46+D54</f>
        <v>0</v>
      </c>
      <c r="E38" s="65">
        <f t="shared" si="16"/>
        <v>4</v>
      </c>
      <c r="F38" s="65">
        <f t="shared" si="16"/>
        <v>5</v>
      </c>
      <c r="G38" s="66">
        <f>G39+G46+G54</f>
        <v>1068</v>
      </c>
      <c r="H38" s="66">
        <f t="shared" ref="H38:U38" si="17">H39+H46+H54</f>
        <v>628</v>
      </c>
      <c r="I38" s="66">
        <f t="shared" si="17"/>
        <v>368</v>
      </c>
      <c r="J38" s="66">
        <f t="shared" si="17"/>
        <v>160</v>
      </c>
      <c r="K38" s="66">
        <f t="shared" si="17"/>
        <v>468</v>
      </c>
      <c r="L38" s="66">
        <f t="shared" si="17"/>
        <v>20</v>
      </c>
      <c r="M38" s="66">
        <f t="shared" si="17"/>
        <v>62</v>
      </c>
      <c r="N38" s="66">
        <f t="shared" si="17"/>
        <v>52</v>
      </c>
      <c r="O38" s="66">
        <f t="shared" si="17"/>
        <v>62</v>
      </c>
      <c r="P38" s="66">
        <f t="shared" si="17"/>
        <v>114</v>
      </c>
      <c r="Q38" s="66">
        <f t="shared" si="17"/>
        <v>342</v>
      </c>
      <c r="R38" s="66">
        <f t="shared" si="17"/>
        <v>612</v>
      </c>
      <c r="S38" s="66">
        <f t="shared" si="17"/>
        <v>954</v>
      </c>
      <c r="T38" s="66">
        <f t="shared" si="17"/>
        <v>720</v>
      </c>
      <c r="U38" s="66">
        <f t="shared" si="17"/>
        <v>348</v>
      </c>
      <c r="V38" s="32"/>
      <c r="W38" s="32"/>
      <c r="X38" s="32"/>
      <c r="Y38" s="32"/>
      <c r="Z38" s="32"/>
    </row>
    <row r="39" spans="1:26" ht="30" customHeight="1" x14ac:dyDescent="0.25">
      <c r="A39" s="67" t="s">
        <v>89</v>
      </c>
      <c r="B39" s="68" t="s">
        <v>90</v>
      </c>
      <c r="C39" s="68">
        <v>1</v>
      </c>
      <c r="D39" s="69">
        <v>0</v>
      </c>
      <c r="E39" s="69">
        <v>1</v>
      </c>
      <c r="F39" s="70">
        <v>2</v>
      </c>
      <c r="G39" s="71">
        <f>G40+G43+G44+G41+G42+G45</f>
        <v>294</v>
      </c>
      <c r="H39" s="71">
        <f t="shared" ref="H39:U39" si="18">H40+H43+H44+H41+H42+H45</f>
        <v>122</v>
      </c>
      <c r="I39" s="71">
        <f t="shared" si="18"/>
        <v>150</v>
      </c>
      <c r="J39" s="71">
        <f t="shared" si="18"/>
        <v>50</v>
      </c>
      <c r="K39" s="71">
        <f t="shared" si="18"/>
        <v>72</v>
      </c>
      <c r="L39" s="71">
        <f t="shared" si="18"/>
        <v>6</v>
      </c>
      <c r="M39" s="114">
        <f t="shared" si="18"/>
        <v>20</v>
      </c>
      <c r="N39" s="115">
        <f t="shared" si="18"/>
        <v>52</v>
      </c>
      <c r="O39" s="114">
        <f t="shared" si="18"/>
        <v>62</v>
      </c>
      <c r="P39" s="116">
        <f t="shared" si="18"/>
        <v>114</v>
      </c>
      <c r="Q39" s="115">
        <f t="shared" si="18"/>
        <v>180</v>
      </c>
      <c r="R39" s="114">
        <f t="shared" si="18"/>
        <v>0</v>
      </c>
      <c r="S39" s="147">
        <f t="shared" si="18"/>
        <v>180</v>
      </c>
      <c r="T39" s="115">
        <f t="shared" si="18"/>
        <v>198</v>
      </c>
      <c r="U39" s="71">
        <f t="shared" si="18"/>
        <v>96</v>
      </c>
      <c r="V39" s="32"/>
      <c r="W39" s="32"/>
      <c r="X39" s="32"/>
      <c r="Y39" s="32"/>
      <c r="Z39" s="32"/>
    </row>
    <row r="40" spans="1:26" ht="18" customHeight="1" x14ac:dyDescent="0.25">
      <c r="A40" s="72" t="s">
        <v>91</v>
      </c>
      <c r="B40" s="192" t="s">
        <v>92</v>
      </c>
      <c r="C40" s="53">
        <v>1.2</v>
      </c>
      <c r="D40" s="209"/>
      <c r="E40" s="209"/>
      <c r="F40" s="48">
        <v>3</v>
      </c>
      <c r="G40" s="73">
        <f>P40+S40</f>
        <v>114</v>
      </c>
      <c r="H40" s="61">
        <v>26</v>
      </c>
      <c r="I40" s="61">
        <v>76</v>
      </c>
      <c r="J40" s="107">
        <v>26</v>
      </c>
      <c r="K40" s="117"/>
      <c r="L40" s="117">
        <v>6</v>
      </c>
      <c r="M40" s="92">
        <v>6</v>
      </c>
      <c r="N40" s="93">
        <v>52</v>
      </c>
      <c r="O40" s="92">
        <v>26</v>
      </c>
      <c r="P40" s="108">
        <f>O40+N40</f>
        <v>78</v>
      </c>
      <c r="Q40" s="93">
        <v>36</v>
      </c>
      <c r="R40" s="92"/>
      <c r="S40" s="142">
        <f>R40+Q40</f>
        <v>36</v>
      </c>
      <c r="T40" s="101">
        <v>48</v>
      </c>
      <c r="U40" s="102">
        <v>66</v>
      </c>
      <c r="V40" s="148"/>
      <c r="W40" s="148"/>
      <c r="X40" s="148"/>
      <c r="Y40" s="162"/>
      <c r="Z40" s="32"/>
    </row>
    <row r="41" spans="1:26" ht="27.75" customHeight="1" x14ac:dyDescent="0.25">
      <c r="A41" s="72" t="s">
        <v>93</v>
      </c>
      <c r="B41" s="192" t="s">
        <v>94</v>
      </c>
      <c r="C41" s="53"/>
      <c r="D41" s="209"/>
      <c r="E41" s="227" t="s">
        <v>95</v>
      </c>
      <c r="F41" s="48"/>
      <c r="G41" s="73">
        <f t="shared" ref="G41:G44" si="19">P41+S41</f>
        <v>66</v>
      </c>
      <c r="H41" s="74">
        <v>16</v>
      </c>
      <c r="I41" s="74">
        <v>48</v>
      </c>
      <c r="J41" s="117">
        <v>16</v>
      </c>
      <c r="K41" s="117"/>
      <c r="L41" s="117"/>
      <c r="M41" s="92">
        <v>2</v>
      </c>
      <c r="N41" s="93"/>
      <c r="O41" s="92"/>
      <c r="P41" s="108">
        <f t="shared" ref="P41:P45" si="20">O41+N41</f>
        <v>0</v>
      </c>
      <c r="Q41" s="93">
        <v>66</v>
      </c>
      <c r="R41" s="92"/>
      <c r="S41" s="142">
        <f t="shared" ref="S41:S45" si="21">R41+Q41</f>
        <v>66</v>
      </c>
      <c r="T41" s="101">
        <v>36</v>
      </c>
      <c r="U41" s="102">
        <v>30</v>
      </c>
      <c r="V41" s="148"/>
      <c r="W41" s="148"/>
      <c r="X41" s="148"/>
      <c r="Y41" s="162"/>
      <c r="Z41" s="32"/>
    </row>
    <row r="42" spans="1:26" ht="28.5" customHeight="1" x14ac:dyDescent="0.25">
      <c r="A42" s="72" t="s">
        <v>96</v>
      </c>
      <c r="B42" s="192" t="s">
        <v>97</v>
      </c>
      <c r="C42" s="53"/>
      <c r="D42" s="209"/>
      <c r="E42" s="229"/>
      <c r="F42" s="48"/>
      <c r="G42" s="73">
        <f t="shared" si="19"/>
        <v>36</v>
      </c>
      <c r="H42" s="74">
        <v>8</v>
      </c>
      <c r="I42" s="74">
        <v>26</v>
      </c>
      <c r="J42" s="117">
        <v>8</v>
      </c>
      <c r="K42" s="117"/>
      <c r="L42" s="117"/>
      <c r="M42" s="92">
        <v>2</v>
      </c>
      <c r="N42" s="93"/>
      <c r="O42" s="92"/>
      <c r="P42" s="108">
        <f t="shared" si="20"/>
        <v>0</v>
      </c>
      <c r="Q42" s="93">
        <v>36</v>
      </c>
      <c r="R42" s="92"/>
      <c r="S42" s="142">
        <f t="shared" si="21"/>
        <v>36</v>
      </c>
      <c r="T42" s="101">
        <v>36</v>
      </c>
      <c r="U42" s="102"/>
      <c r="V42" s="148"/>
      <c r="W42" s="148"/>
      <c r="X42" s="148"/>
      <c r="Y42" s="162"/>
      <c r="Z42" s="32"/>
    </row>
    <row r="43" spans="1:26" ht="16.5" customHeight="1" x14ac:dyDescent="0.25">
      <c r="A43" s="75" t="s">
        <v>98</v>
      </c>
      <c r="B43" s="192" t="s">
        <v>99</v>
      </c>
      <c r="C43" s="53"/>
      <c r="D43" s="209" t="s">
        <v>236</v>
      </c>
      <c r="E43" s="186"/>
      <c r="F43" s="48"/>
      <c r="G43" s="73">
        <f t="shared" si="19"/>
        <v>36</v>
      </c>
      <c r="H43" s="74">
        <v>36</v>
      </c>
      <c r="I43" s="74"/>
      <c r="J43" s="117"/>
      <c r="K43" s="117">
        <f>G43</f>
        <v>36</v>
      </c>
      <c r="L43" s="117"/>
      <c r="M43" s="118">
        <v>2</v>
      </c>
      <c r="N43" s="119"/>
      <c r="O43" s="120">
        <v>36</v>
      </c>
      <c r="P43" s="108">
        <f t="shared" si="20"/>
        <v>36</v>
      </c>
      <c r="Q43" s="149"/>
      <c r="R43" s="150"/>
      <c r="S43" s="142">
        <f t="shared" si="21"/>
        <v>0</v>
      </c>
      <c r="T43" s="151">
        <v>36</v>
      </c>
      <c r="U43" s="152">
        <v>0</v>
      </c>
      <c r="V43" s="153"/>
      <c r="W43" s="153"/>
      <c r="X43" s="153"/>
      <c r="Y43" s="153"/>
      <c r="Z43" s="32"/>
    </row>
    <row r="44" spans="1:26" ht="15.75" customHeight="1" x14ac:dyDescent="0.25">
      <c r="A44" s="76" t="s">
        <v>100</v>
      </c>
      <c r="B44" s="192" t="s">
        <v>101</v>
      </c>
      <c r="C44" s="53"/>
      <c r="D44" s="209"/>
      <c r="E44" s="186" t="s">
        <v>95</v>
      </c>
      <c r="F44" s="48"/>
      <c r="G44" s="73">
        <f t="shared" si="19"/>
        <v>36</v>
      </c>
      <c r="H44" s="74">
        <v>36</v>
      </c>
      <c r="I44" s="74"/>
      <c r="J44" s="117"/>
      <c r="K44" s="117">
        <f>G44</f>
        <v>36</v>
      </c>
      <c r="L44" s="117"/>
      <c r="M44" s="118">
        <v>2</v>
      </c>
      <c r="N44" s="119"/>
      <c r="O44" s="121"/>
      <c r="P44" s="122">
        <f t="shared" si="20"/>
        <v>0</v>
      </c>
      <c r="Q44" s="149">
        <v>36</v>
      </c>
      <c r="R44" s="150"/>
      <c r="S44" s="142">
        <f t="shared" si="21"/>
        <v>36</v>
      </c>
      <c r="T44" s="151">
        <v>36</v>
      </c>
      <c r="U44" s="154"/>
      <c r="V44" s="153"/>
      <c r="W44" s="153"/>
      <c r="X44" s="153"/>
      <c r="Y44" s="153"/>
      <c r="Z44" s="32"/>
    </row>
    <row r="45" spans="1:26" ht="14.25" customHeight="1" x14ac:dyDescent="0.25">
      <c r="A45" s="75" t="s">
        <v>102</v>
      </c>
      <c r="B45" s="192" t="s">
        <v>103</v>
      </c>
      <c r="C45" s="53"/>
      <c r="D45" s="209"/>
      <c r="E45" s="209"/>
      <c r="F45" s="48">
        <v>3</v>
      </c>
      <c r="G45" s="73">
        <v>6</v>
      </c>
      <c r="H45" s="74"/>
      <c r="I45" s="74"/>
      <c r="J45" s="117"/>
      <c r="K45" s="117"/>
      <c r="L45" s="117"/>
      <c r="M45" s="120">
        <v>6</v>
      </c>
      <c r="N45" s="119"/>
      <c r="O45" s="121"/>
      <c r="P45" s="122">
        <f t="shared" si="20"/>
        <v>0</v>
      </c>
      <c r="Q45" s="93">
        <v>6</v>
      </c>
      <c r="R45" s="150"/>
      <c r="S45" s="142">
        <f t="shared" si="21"/>
        <v>6</v>
      </c>
      <c r="T45" s="151">
        <v>6</v>
      </c>
      <c r="U45" s="154"/>
      <c r="V45" s="153"/>
      <c r="W45" s="153"/>
      <c r="X45" s="153"/>
      <c r="Y45" s="153"/>
      <c r="Z45" s="32"/>
    </row>
    <row r="46" spans="1:26" ht="42.75" customHeight="1" x14ac:dyDescent="0.25">
      <c r="A46" s="77" t="s">
        <v>104</v>
      </c>
      <c r="B46" s="68" t="s">
        <v>234</v>
      </c>
      <c r="C46" s="56">
        <v>1</v>
      </c>
      <c r="D46" s="56">
        <v>0</v>
      </c>
      <c r="E46" s="56">
        <v>1</v>
      </c>
      <c r="F46" s="70">
        <v>1</v>
      </c>
      <c r="G46" s="71">
        <f>G47+G48+G51+G52+G49+G53+G50</f>
        <v>552</v>
      </c>
      <c r="H46" s="71">
        <f t="shared" ref="H46:U46" si="22">H47+H48+H51+H52+H49+H53+H50</f>
        <v>412</v>
      </c>
      <c r="I46" s="71">
        <f>I47+I48+I51+I52+I49+I53+I50</f>
        <v>106</v>
      </c>
      <c r="J46" s="71">
        <f t="shared" si="22"/>
        <v>88</v>
      </c>
      <c r="K46" s="71">
        <f t="shared" si="22"/>
        <v>324</v>
      </c>
      <c r="L46" s="71">
        <f t="shared" si="22"/>
        <v>12</v>
      </c>
      <c r="M46" s="71">
        <f t="shared" si="22"/>
        <v>26</v>
      </c>
      <c r="N46" s="71">
        <f t="shared" si="22"/>
        <v>0</v>
      </c>
      <c r="O46" s="71">
        <f t="shared" si="22"/>
        <v>0</v>
      </c>
      <c r="P46" s="71">
        <f t="shared" si="22"/>
        <v>0</v>
      </c>
      <c r="Q46" s="71">
        <f t="shared" si="22"/>
        <v>30</v>
      </c>
      <c r="R46" s="71">
        <f>R47+R48+R51+R52+R49+R53+R50</f>
        <v>522</v>
      </c>
      <c r="S46" s="71">
        <f t="shared" si="22"/>
        <v>552</v>
      </c>
      <c r="T46" s="71">
        <f t="shared" si="22"/>
        <v>444</v>
      </c>
      <c r="U46" s="71">
        <f t="shared" si="22"/>
        <v>108</v>
      </c>
      <c r="V46" s="32"/>
      <c r="W46" s="32"/>
      <c r="X46" s="32"/>
      <c r="Y46" s="32"/>
      <c r="Z46" s="32"/>
    </row>
    <row r="47" spans="1:26" ht="18" customHeight="1" x14ac:dyDescent="0.25">
      <c r="A47" s="75" t="s">
        <v>105</v>
      </c>
      <c r="B47" s="192" t="s">
        <v>106</v>
      </c>
      <c r="C47" s="209"/>
      <c r="D47" s="209"/>
      <c r="E47" s="186"/>
      <c r="F47" s="223" t="s">
        <v>80</v>
      </c>
      <c r="G47" s="73">
        <f>P47+S47</f>
        <v>60</v>
      </c>
      <c r="H47" s="74">
        <v>16</v>
      </c>
      <c r="I47" s="74">
        <v>32</v>
      </c>
      <c r="J47" s="117">
        <v>16</v>
      </c>
      <c r="K47" s="117"/>
      <c r="L47" s="117">
        <v>6</v>
      </c>
      <c r="M47" s="92">
        <v>6</v>
      </c>
      <c r="N47" s="93"/>
      <c r="O47" s="92"/>
      <c r="P47" s="108">
        <f t="shared" ref="P47:P51" si="23">O47+N47</f>
        <v>0</v>
      </c>
      <c r="Q47" s="93"/>
      <c r="R47" s="92">
        <v>60</v>
      </c>
      <c r="S47" s="142">
        <f>R47+Q47</f>
        <v>60</v>
      </c>
      <c r="T47" s="101">
        <v>36</v>
      </c>
      <c r="U47" s="102">
        <v>24</v>
      </c>
      <c r="V47" s="32"/>
      <c r="W47" s="32"/>
      <c r="X47" s="32"/>
      <c r="Y47" s="32"/>
      <c r="Z47" s="32"/>
    </row>
    <row r="48" spans="1:26" ht="16.5" customHeight="1" x14ac:dyDescent="0.25">
      <c r="A48" s="75" t="s">
        <v>109</v>
      </c>
      <c r="B48" s="192" t="s">
        <v>108</v>
      </c>
      <c r="C48" s="209">
        <v>3</v>
      </c>
      <c r="D48" s="209"/>
      <c r="E48" s="186"/>
      <c r="F48" s="224"/>
      <c r="G48" s="73">
        <f t="shared" ref="G48:G52" si="24">P48+S48</f>
        <v>78</v>
      </c>
      <c r="H48" s="74">
        <v>36</v>
      </c>
      <c r="I48" s="74">
        <v>30</v>
      </c>
      <c r="J48" s="117">
        <v>36</v>
      </c>
      <c r="K48" s="117"/>
      <c r="L48" s="117">
        <v>6</v>
      </c>
      <c r="M48" s="92">
        <v>6</v>
      </c>
      <c r="N48" s="93"/>
      <c r="O48" s="92"/>
      <c r="P48" s="108">
        <f t="shared" si="23"/>
        <v>0</v>
      </c>
      <c r="Q48" s="93">
        <v>30</v>
      </c>
      <c r="R48" s="92">
        <v>48</v>
      </c>
      <c r="S48" s="142">
        <f t="shared" ref="S48:S53" si="25">R48+Q48</f>
        <v>78</v>
      </c>
      <c r="T48" s="101">
        <v>42</v>
      </c>
      <c r="U48" s="102">
        <v>36</v>
      </c>
      <c r="V48" s="32"/>
      <c r="W48" s="32"/>
      <c r="X48" s="32"/>
      <c r="Y48" s="32"/>
      <c r="Z48" s="32"/>
    </row>
    <row r="49" spans="1:26" ht="15" customHeight="1" x14ac:dyDescent="0.25">
      <c r="A49" s="75" t="s">
        <v>107</v>
      </c>
      <c r="B49" s="192" t="s">
        <v>110</v>
      </c>
      <c r="C49" s="209"/>
      <c r="D49" s="209"/>
      <c r="E49" s="227" t="s">
        <v>80</v>
      </c>
      <c r="F49" s="48"/>
      <c r="G49" s="73">
        <f t="shared" si="24"/>
        <v>36</v>
      </c>
      <c r="H49" s="74">
        <v>18</v>
      </c>
      <c r="I49" s="74">
        <v>16</v>
      </c>
      <c r="J49" s="117">
        <v>18</v>
      </c>
      <c r="K49" s="117"/>
      <c r="L49" s="117"/>
      <c r="M49" s="92">
        <v>2</v>
      </c>
      <c r="N49" s="93"/>
      <c r="O49" s="92"/>
      <c r="P49" s="108">
        <f t="shared" si="23"/>
        <v>0</v>
      </c>
      <c r="Q49" s="93"/>
      <c r="R49" s="92">
        <v>36</v>
      </c>
      <c r="S49" s="142">
        <f t="shared" si="25"/>
        <v>36</v>
      </c>
      <c r="T49" s="101">
        <v>36</v>
      </c>
      <c r="U49" s="102"/>
      <c r="V49" s="32"/>
      <c r="W49" s="32"/>
      <c r="X49" s="32"/>
      <c r="Y49" s="32"/>
      <c r="Z49" s="32"/>
    </row>
    <row r="50" spans="1:26" ht="30" customHeight="1" x14ac:dyDescent="0.25">
      <c r="A50" s="75" t="s">
        <v>232</v>
      </c>
      <c r="B50" s="192" t="s">
        <v>233</v>
      </c>
      <c r="C50" s="209"/>
      <c r="D50" s="209"/>
      <c r="E50" s="228"/>
      <c r="F50" s="48"/>
      <c r="G50" s="73">
        <f t="shared" si="24"/>
        <v>48</v>
      </c>
      <c r="H50" s="74">
        <v>18</v>
      </c>
      <c r="I50" s="74">
        <v>28</v>
      </c>
      <c r="J50" s="117">
        <v>18</v>
      </c>
      <c r="K50" s="117"/>
      <c r="L50" s="117"/>
      <c r="M50" s="92">
        <v>2</v>
      </c>
      <c r="N50" s="93"/>
      <c r="O50" s="92"/>
      <c r="P50" s="108">
        <f t="shared" si="23"/>
        <v>0</v>
      </c>
      <c r="Q50" s="93"/>
      <c r="R50" s="92">
        <v>48</v>
      </c>
      <c r="S50" s="142">
        <f t="shared" si="25"/>
        <v>48</v>
      </c>
      <c r="T50" s="101"/>
      <c r="U50" s="102">
        <v>48</v>
      </c>
      <c r="V50" s="32"/>
      <c r="W50" s="32"/>
      <c r="X50" s="32"/>
      <c r="Y50" s="32"/>
      <c r="Z50" s="32"/>
    </row>
    <row r="51" spans="1:26" ht="15" customHeight="1" x14ac:dyDescent="0.25">
      <c r="A51" s="209" t="s">
        <v>111</v>
      </c>
      <c r="B51" s="192" t="s">
        <v>112</v>
      </c>
      <c r="C51" s="209"/>
      <c r="D51" s="209"/>
      <c r="E51" s="228"/>
      <c r="F51" s="48"/>
      <c r="G51" s="73">
        <f t="shared" si="24"/>
        <v>144</v>
      </c>
      <c r="H51" s="74">
        <v>144</v>
      </c>
      <c r="I51" s="74"/>
      <c r="J51" s="117"/>
      <c r="K51" s="117">
        <f>G51</f>
        <v>144</v>
      </c>
      <c r="L51" s="117"/>
      <c r="M51" s="92">
        <v>2</v>
      </c>
      <c r="N51" s="93"/>
      <c r="O51" s="92"/>
      <c r="P51" s="108">
        <f t="shared" si="23"/>
        <v>0</v>
      </c>
      <c r="Q51" s="93"/>
      <c r="R51" s="92">
        <v>144</v>
      </c>
      <c r="S51" s="142">
        <f t="shared" si="25"/>
        <v>144</v>
      </c>
      <c r="T51" s="155">
        <v>144</v>
      </c>
      <c r="U51" s="187">
        <v>0</v>
      </c>
      <c r="V51" s="156"/>
      <c r="W51" s="156"/>
      <c r="X51" s="156"/>
      <c r="Y51" s="156"/>
      <c r="Z51" s="156"/>
    </row>
    <row r="52" spans="1:26" ht="15" customHeight="1" x14ac:dyDescent="0.25">
      <c r="A52" s="76" t="s">
        <v>113</v>
      </c>
      <c r="B52" s="192" t="s">
        <v>101</v>
      </c>
      <c r="C52" s="209"/>
      <c r="D52" s="209"/>
      <c r="E52" s="229"/>
      <c r="F52" s="48"/>
      <c r="G52" s="73">
        <f t="shared" si="24"/>
        <v>180</v>
      </c>
      <c r="H52" s="74">
        <v>180</v>
      </c>
      <c r="I52" s="74"/>
      <c r="J52" s="117"/>
      <c r="K52" s="117">
        <f>G52</f>
        <v>180</v>
      </c>
      <c r="L52" s="117"/>
      <c r="M52" s="123">
        <v>2</v>
      </c>
      <c r="N52" s="124"/>
      <c r="O52" s="120"/>
      <c r="P52" s="108"/>
      <c r="Q52" s="97"/>
      <c r="R52" s="98">
        <v>180</v>
      </c>
      <c r="S52" s="142">
        <f t="shared" si="25"/>
        <v>180</v>
      </c>
      <c r="T52" s="101">
        <v>180</v>
      </c>
      <c r="U52" s="100">
        <v>0</v>
      </c>
      <c r="V52" s="32"/>
      <c r="W52" s="157"/>
      <c r="X52" s="32"/>
      <c r="Y52" s="32"/>
      <c r="Z52" s="32"/>
    </row>
    <row r="53" spans="1:26" ht="15" customHeight="1" x14ac:dyDescent="0.25">
      <c r="A53" s="75" t="s">
        <v>114</v>
      </c>
      <c r="B53" s="192" t="s">
        <v>103</v>
      </c>
      <c r="C53" s="209"/>
      <c r="D53" s="78"/>
      <c r="E53" s="209"/>
      <c r="F53" s="47">
        <v>4</v>
      </c>
      <c r="G53" s="73">
        <v>6</v>
      </c>
      <c r="H53" s="74"/>
      <c r="I53" s="74"/>
      <c r="J53" s="117"/>
      <c r="K53" s="117"/>
      <c r="L53" s="117"/>
      <c r="M53" s="120">
        <v>6</v>
      </c>
      <c r="N53" s="125"/>
      <c r="O53" s="123"/>
      <c r="P53" s="108"/>
      <c r="Q53" s="125"/>
      <c r="R53" s="118">
        <v>6</v>
      </c>
      <c r="S53" s="142">
        <f t="shared" si="25"/>
        <v>6</v>
      </c>
      <c r="T53" s="158">
        <v>6</v>
      </c>
      <c r="U53" s="100"/>
      <c r="V53" s="32"/>
      <c r="W53" s="32"/>
      <c r="X53" s="32"/>
      <c r="Y53" s="32"/>
      <c r="Z53" s="32"/>
    </row>
    <row r="54" spans="1:26" ht="27.75" customHeight="1" x14ac:dyDescent="0.25">
      <c r="A54" s="77" t="s">
        <v>115</v>
      </c>
      <c r="B54" s="68" t="s">
        <v>116</v>
      </c>
      <c r="C54" s="56">
        <v>1</v>
      </c>
      <c r="D54" s="56">
        <v>0</v>
      </c>
      <c r="E54" s="56">
        <v>2</v>
      </c>
      <c r="F54" s="70">
        <v>2</v>
      </c>
      <c r="G54" s="71">
        <f>G55+G57+G56+G58</f>
        <v>222</v>
      </c>
      <c r="H54" s="71">
        <f t="shared" ref="H54:U54" si="26">H55+H57+H56+H58</f>
        <v>94</v>
      </c>
      <c r="I54" s="71">
        <f t="shared" si="26"/>
        <v>112</v>
      </c>
      <c r="J54" s="71">
        <f t="shared" si="26"/>
        <v>22</v>
      </c>
      <c r="K54" s="71">
        <f t="shared" si="26"/>
        <v>72</v>
      </c>
      <c r="L54" s="71">
        <f t="shared" si="26"/>
        <v>2</v>
      </c>
      <c r="M54" s="71">
        <f t="shared" si="26"/>
        <v>16</v>
      </c>
      <c r="N54" s="71">
        <f t="shared" si="26"/>
        <v>0</v>
      </c>
      <c r="O54" s="71">
        <f t="shared" si="26"/>
        <v>0</v>
      </c>
      <c r="P54" s="71">
        <f t="shared" si="26"/>
        <v>0</v>
      </c>
      <c r="Q54" s="71">
        <f t="shared" si="26"/>
        <v>132</v>
      </c>
      <c r="R54" s="71">
        <f t="shared" si="26"/>
        <v>90</v>
      </c>
      <c r="S54" s="71">
        <f t="shared" si="26"/>
        <v>222</v>
      </c>
      <c r="T54" s="71">
        <f t="shared" si="26"/>
        <v>78</v>
      </c>
      <c r="U54" s="71">
        <f t="shared" si="26"/>
        <v>144</v>
      </c>
      <c r="V54" s="32"/>
      <c r="W54" s="32"/>
      <c r="X54" s="32"/>
      <c r="Y54" s="32"/>
      <c r="Z54" s="32"/>
    </row>
    <row r="55" spans="1:26" ht="28.5" customHeight="1" x14ac:dyDescent="0.25">
      <c r="A55" s="75" t="s">
        <v>117</v>
      </c>
      <c r="B55" s="192" t="s">
        <v>118</v>
      </c>
      <c r="C55" s="209">
        <v>3</v>
      </c>
      <c r="D55" s="209"/>
      <c r="E55" s="79"/>
      <c r="F55" s="47">
        <v>4</v>
      </c>
      <c r="G55" s="73">
        <f>P55+S55</f>
        <v>108</v>
      </c>
      <c r="H55" s="74">
        <v>10</v>
      </c>
      <c r="I55" s="74">
        <v>90</v>
      </c>
      <c r="J55" s="117">
        <v>10</v>
      </c>
      <c r="K55" s="117"/>
      <c r="L55" s="117">
        <v>2</v>
      </c>
      <c r="M55" s="92">
        <v>6</v>
      </c>
      <c r="N55" s="93"/>
      <c r="O55" s="92"/>
      <c r="P55" s="122"/>
      <c r="Q55" s="92">
        <v>60</v>
      </c>
      <c r="R55" s="92">
        <v>48</v>
      </c>
      <c r="S55" s="142">
        <f>R55+Q55</f>
        <v>108</v>
      </c>
      <c r="T55" s="101">
        <v>0</v>
      </c>
      <c r="U55" s="102">
        <v>108</v>
      </c>
      <c r="V55" s="32"/>
      <c r="W55" s="32"/>
      <c r="X55" s="32"/>
      <c r="Y55" s="32"/>
      <c r="Z55" s="32"/>
    </row>
    <row r="56" spans="1:26" ht="17.25" customHeight="1" x14ac:dyDescent="0.25">
      <c r="A56" s="75" t="s">
        <v>119</v>
      </c>
      <c r="B56" s="192" t="s">
        <v>120</v>
      </c>
      <c r="C56" s="209"/>
      <c r="D56" s="209"/>
      <c r="E56" s="186">
        <v>3</v>
      </c>
      <c r="F56" s="80"/>
      <c r="G56" s="73">
        <f t="shared" ref="G56:G57" si="27">P56+S56</f>
        <v>36</v>
      </c>
      <c r="H56" s="74">
        <v>12</v>
      </c>
      <c r="I56" s="74">
        <v>22</v>
      </c>
      <c r="J56" s="117">
        <v>12</v>
      </c>
      <c r="K56" s="117"/>
      <c r="L56" s="117"/>
      <c r="M56" s="92">
        <v>2</v>
      </c>
      <c r="N56" s="93"/>
      <c r="O56" s="92"/>
      <c r="P56" s="122"/>
      <c r="Q56" s="92">
        <v>36</v>
      </c>
      <c r="R56" s="92"/>
      <c r="S56" s="142">
        <f>R56+Q56</f>
        <v>36</v>
      </c>
      <c r="T56" s="101"/>
      <c r="U56" s="102">
        <v>36</v>
      </c>
      <c r="V56" s="32"/>
      <c r="W56" s="32"/>
      <c r="X56" s="32"/>
      <c r="Y56" s="32"/>
      <c r="Z56" s="32"/>
    </row>
    <row r="57" spans="1:26" ht="15" customHeight="1" x14ac:dyDescent="0.25">
      <c r="A57" s="75" t="s">
        <v>121</v>
      </c>
      <c r="B57" s="192" t="s">
        <v>99</v>
      </c>
      <c r="C57" s="209"/>
      <c r="D57" s="209"/>
      <c r="E57" s="186" t="s">
        <v>80</v>
      </c>
      <c r="F57" s="80"/>
      <c r="G57" s="73">
        <f t="shared" si="27"/>
        <v>72</v>
      </c>
      <c r="H57" s="74">
        <v>72</v>
      </c>
      <c r="I57" s="74"/>
      <c r="J57" s="117"/>
      <c r="K57" s="117">
        <f>G57</f>
        <v>72</v>
      </c>
      <c r="L57" s="117"/>
      <c r="M57" s="92">
        <v>2</v>
      </c>
      <c r="N57" s="93"/>
      <c r="O57" s="92"/>
      <c r="P57" s="122"/>
      <c r="Q57" s="92">
        <v>36</v>
      </c>
      <c r="R57" s="92">
        <v>36</v>
      </c>
      <c r="S57" s="159">
        <f t="shared" ref="S57:S58" si="28">R57+Q57</f>
        <v>72</v>
      </c>
      <c r="T57" s="101">
        <v>72</v>
      </c>
      <c r="U57" s="102"/>
      <c r="V57" s="32"/>
      <c r="W57" s="32"/>
      <c r="X57" s="32"/>
      <c r="Y57" s="32"/>
      <c r="Z57" s="32"/>
    </row>
    <row r="58" spans="1:26" ht="15" customHeight="1" x14ac:dyDescent="0.25">
      <c r="A58" s="75" t="s">
        <v>122</v>
      </c>
      <c r="B58" s="192" t="s">
        <v>123</v>
      </c>
      <c r="C58" s="209"/>
      <c r="D58" s="209"/>
      <c r="E58" s="209"/>
      <c r="F58" s="47">
        <v>4</v>
      </c>
      <c r="G58" s="73">
        <v>6</v>
      </c>
      <c r="H58" s="74"/>
      <c r="I58" s="74"/>
      <c r="J58" s="117"/>
      <c r="K58" s="117"/>
      <c r="L58" s="117"/>
      <c r="M58" s="92">
        <v>6</v>
      </c>
      <c r="N58" s="93"/>
      <c r="O58" s="92"/>
      <c r="P58" s="122"/>
      <c r="Q58" s="92"/>
      <c r="R58" s="92">
        <v>6</v>
      </c>
      <c r="S58" s="159">
        <f t="shared" si="28"/>
        <v>6</v>
      </c>
      <c r="T58" s="101">
        <v>6</v>
      </c>
      <c r="U58" s="102"/>
      <c r="V58" s="32"/>
      <c r="W58" s="32"/>
      <c r="X58" s="32"/>
      <c r="Y58" s="32"/>
      <c r="Z58" s="32"/>
    </row>
    <row r="59" spans="1:26" ht="13.5" customHeight="1" x14ac:dyDescent="0.25">
      <c r="A59" s="47" t="s">
        <v>124</v>
      </c>
      <c r="B59" s="191" t="s">
        <v>125</v>
      </c>
      <c r="C59" s="81"/>
      <c r="D59" s="82"/>
      <c r="E59" s="82"/>
      <c r="F59" s="48"/>
      <c r="G59" s="83">
        <v>36</v>
      </c>
      <c r="H59" s="51"/>
      <c r="I59" s="51"/>
      <c r="J59" s="82"/>
      <c r="K59" s="82"/>
      <c r="L59" s="82"/>
      <c r="M59" s="92"/>
      <c r="N59" s="93"/>
      <c r="O59" s="92"/>
      <c r="P59" s="108"/>
      <c r="Q59" s="93"/>
      <c r="R59" s="92">
        <v>36</v>
      </c>
      <c r="S59" s="142">
        <v>36</v>
      </c>
      <c r="T59" s="160">
        <v>36</v>
      </c>
      <c r="U59" s="161"/>
    </row>
    <row r="60" spans="1:26" ht="17.25" customHeight="1" x14ac:dyDescent="0.25">
      <c r="A60" s="163"/>
      <c r="B60" s="164" t="s">
        <v>126</v>
      </c>
      <c r="C60" s="190">
        <f>C9+C25+C31+C38</f>
        <v>19</v>
      </c>
      <c r="D60" s="190">
        <f t="shared" ref="D60:F60" si="29">D9+D25+D31+D38</f>
        <v>2</v>
      </c>
      <c r="E60" s="190">
        <f t="shared" si="29"/>
        <v>22</v>
      </c>
      <c r="F60" s="190">
        <f t="shared" si="29"/>
        <v>10</v>
      </c>
      <c r="G60" s="165">
        <f t="shared" ref="G60:U60" si="30">G9+G31+G39+G46+G54+G59+G25</f>
        <v>2952</v>
      </c>
      <c r="H60" s="165">
        <f t="shared" si="30"/>
        <v>1086</v>
      </c>
      <c r="I60" s="165">
        <f t="shared" si="30"/>
        <v>1652</v>
      </c>
      <c r="J60" s="165">
        <f t="shared" si="30"/>
        <v>638</v>
      </c>
      <c r="K60" s="165">
        <f t="shared" si="30"/>
        <v>468</v>
      </c>
      <c r="L60" s="165">
        <f t="shared" si="30"/>
        <v>20</v>
      </c>
      <c r="M60" s="168">
        <f t="shared" si="30"/>
        <v>136</v>
      </c>
      <c r="N60" s="169">
        <f t="shared" si="30"/>
        <v>612</v>
      </c>
      <c r="O60" s="168">
        <f t="shared" si="30"/>
        <v>864</v>
      </c>
      <c r="P60" s="170">
        <f t="shared" si="30"/>
        <v>1476</v>
      </c>
      <c r="Q60" s="169">
        <f t="shared" si="30"/>
        <v>612</v>
      </c>
      <c r="R60" s="168">
        <f t="shared" si="30"/>
        <v>864</v>
      </c>
      <c r="S60" s="180">
        <f t="shared" si="30"/>
        <v>1476</v>
      </c>
      <c r="T60" s="169">
        <f t="shared" si="30"/>
        <v>1044</v>
      </c>
      <c r="U60" s="165">
        <f t="shared" si="30"/>
        <v>432</v>
      </c>
    </row>
    <row r="61" spans="1:26" ht="28.15" customHeight="1" x14ac:dyDescent="0.25">
      <c r="A61" s="210" t="s">
        <v>127</v>
      </c>
      <c r="B61" s="211"/>
      <c r="C61" s="211"/>
      <c r="D61" s="211"/>
      <c r="E61" s="211"/>
      <c r="F61" s="211"/>
      <c r="G61" s="216" t="s">
        <v>128</v>
      </c>
      <c r="H61" s="219"/>
      <c r="I61" s="219"/>
      <c r="J61" s="207"/>
      <c r="K61" s="207"/>
      <c r="L61" s="207"/>
      <c r="M61" s="171" t="s">
        <v>129</v>
      </c>
      <c r="N61" s="172">
        <f>N9+N31+N40</f>
        <v>612</v>
      </c>
      <c r="O61" s="98">
        <f>O9+O31+O40</f>
        <v>828</v>
      </c>
      <c r="P61" s="173">
        <f>P9+P31+P40+P47+P55</f>
        <v>1440</v>
      </c>
      <c r="Q61" s="172">
        <f>Q9+Q31+Q40+Q47+Q48+Q55+Q25+Q41+Q42+Q49+Q56</f>
        <v>534</v>
      </c>
      <c r="R61" s="181">
        <f>R9+R31+R47+R48+R25+R40+R41+R42+R49+R56+R55+R50</f>
        <v>456</v>
      </c>
      <c r="S61" s="182">
        <f>S9+S31+S40+S47+S48+S55+S25+S42+S56+S49+S41+S50</f>
        <v>990</v>
      </c>
      <c r="T61" s="183"/>
      <c r="U61" s="184"/>
    </row>
    <row r="62" spans="1:26" ht="17.45" customHeight="1" x14ac:dyDescent="0.25">
      <c r="A62" s="212"/>
      <c r="B62" s="213"/>
      <c r="C62" s="213"/>
      <c r="D62" s="213"/>
      <c r="E62" s="213"/>
      <c r="F62" s="213"/>
      <c r="G62" s="217"/>
      <c r="H62" s="220"/>
      <c r="I62" s="220"/>
      <c r="J62" s="166"/>
      <c r="K62" s="166"/>
      <c r="L62" s="166"/>
      <c r="M62" s="174" t="s">
        <v>130</v>
      </c>
      <c r="N62" s="97">
        <f>N43+N51+N57</f>
        <v>0</v>
      </c>
      <c r="O62" s="98">
        <f>O43</f>
        <v>36</v>
      </c>
      <c r="P62" s="175">
        <f>P43+P51+P57</f>
        <v>36</v>
      </c>
      <c r="Q62" s="97">
        <f>Q43+Q57+Q51</f>
        <v>36</v>
      </c>
      <c r="R62" s="98">
        <f>R51+R43+R57</f>
        <v>180</v>
      </c>
      <c r="S62" s="185">
        <f>S43+S51+S57</f>
        <v>216</v>
      </c>
      <c r="T62" s="119"/>
      <c r="U62" s="121"/>
    </row>
    <row r="63" spans="1:26" ht="15" customHeight="1" x14ac:dyDescent="0.25">
      <c r="A63" s="212"/>
      <c r="B63" s="213"/>
      <c r="C63" s="213"/>
      <c r="D63" s="213"/>
      <c r="E63" s="213"/>
      <c r="F63" s="213"/>
      <c r="G63" s="217"/>
      <c r="H63" s="220"/>
      <c r="I63" s="220"/>
      <c r="J63" s="166"/>
      <c r="K63" s="166"/>
      <c r="L63" s="166"/>
      <c r="M63" s="176" t="s">
        <v>131</v>
      </c>
      <c r="N63" s="97">
        <f>N52</f>
        <v>0</v>
      </c>
      <c r="O63" s="98">
        <f>O52</f>
        <v>0</v>
      </c>
      <c r="P63" s="175">
        <f>P52</f>
        <v>0</v>
      </c>
      <c r="Q63" s="97">
        <f>Q44+Q52</f>
        <v>36</v>
      </c>
      <c r="R63" s="98">
        <f>R52+R44</f>
        <v>180</v>
      </c>
      <c r="S63" s="185">
        <f>S52+S44</f>
        <v>216</v>
      </c>
      <c r="T63" s="125"/>
      <c r="U63" s="121"/>
    </row>
    <row r="64" spans="1:26" ht="15" customHeight="1" x14ac:dyDescent="0.25">
      <c r="A64" s="212"/>
      <c r="B64" s="213"/>
      <c r="C64" s="213"/>
      <c r="D64" s="213"/>
      <c r="E64" s="213"/>
      <c r="F64" s="213"/>
      <c r="G64" s="217"/>
      <c r="H64" s="220"/>
      <c r="I64" s="220"/>
      <c r="J64" s="166"/>
      <c r="K64" s="166"/>
      <c r="L64" s="166"/>
      <c r="M64" s="176" t="s">
        <v>132</v>
      </c>
      <c r="N64" s="97">
        <v>0</v>
      </c>
      <c r="O64" s="98">
        <v>0</v>
      </c>
      <c r="P64" s="175">
        <v>0</v>
      </c>
      <c r="Q64" s="97">
        <v>6</v>
      </c>
      <c r="R64" s="98">
        <v>12</v>
      </c>
      <c r="S64" s="185">
        <f>S53+S45+S58</f>
        <v>18</v>
      </c>
      <c r="T64" s="125"/>
      <c r="U64" s="121"/>
    </row>
    <row r="65" spans="1:22" ht="21.6" customHeight="1" x14ac:dyDescent="0.25">
      <c r="A65" s="212"/>
      <c r="B65" s="213"/>
      <c r="C65" s="213"/>
      <c r="D65" s="213"/>
      <c r="E65" s="213"/>
      <c r="F65" s="213"/>
      <c r="G65" s="217"/>
      <c r="H65" s="220"/>
      <c r="I65" s="220"/>
      <c r="J65" s="166"/>
      <c r="K65" s="166"/>
      <c r="L65" s="166"/>
      <c r="M65" s="177" t="s">
        <v>133</v>
      </c>
      <c r="N65" s="97">
        <v>1</v>
      </c>
      <c r="O65" s="98">
        <v>2</v>
      </c>
      <c r="P65" s="175">
        <f>N65+O65</f>
        <v>3</v>
      </c>
      <c r="Q65" s="97">
        <v>4</v>
      </c>
      <c r="R65" s="98">
        <v>4</v>
      </c>
      <c r="S65" s="185">
        <f>Q65+R65</f>
        <v>8</v>
      </c>
      <c r="T65" s="125"/>
      <c r="U65" s="121"/>
    </row>
    <row r="66" spans="1:22" ht="22.9" customHeight="1" x14ac:dyDescent="0.25">
      <c r="A66" s="212"/>
      <c r="B66" s="213"/>
      <c r="C66" s="213"/>
      <c r="D66" s="213"/>
      <c r="E66" s="213"/>
      <c r="F66" s="213"/>
      <c r="G66" s="217"/>
      <c r="H66" s="166"/>
      <c r="I66" s="166"/>
      <c r="J66" s="166"/>
      <c r="K66" s="166"/>
      <c r="L66" s="166"/>
      <c r="M66" s="178" t="s">
        <v>134</v>
      </c>
      <c r="N66" s="97">
        <v>1</v>
      </c>
      <c r="O66" s="98">
        <v>8</v>
      </c>
      <c r="P66" s="175">
        <f>N66+O66</f>
        <v>9</v>
      </c>
      <c r="Q66" s="97">
        <v>3</v>
      </c>
      <c r="R66" s="98">
        <v>7</v>
      </c>
      <c r="S66" s="185">
        <f t="shared" ref="S66:S67" si="31">Q66+R66</f>
        <v>10</v>
      </c>
      <c r="T66" s="125"/>
      <c r="U66" s="121"/>
    </row>
    <row r="67" spans="1:22" ht="24" customHeight="1" x14ac:dyDescent="0.25">
      <c r="A67" s="214"/>
      <c r="B67" s="215"/>
      <c r="C67" s="215"/>
      <c r="D67" s="215"/>
      <c r="E67" s="215"/>
      <c r="F67" s="215"/>
      <c r="G67" s="218"/>
      <c r="H67" s="208"/>
      <c r="I67" s="208"/>
      <c r="J67" s="208"/>
      <c r="K67" s="208"/>
      <c r="L67" s="208"/>
      <c r="M67" s="179" t="s">
        <v>135</v>
      </c>
      <c r="N67" s="97">
        <v>0</v>
      </c>
      <c r="O67" s="98">
        <v>1</v>
      </c>
      <c r="P67" s="175">
        <f>N67+O67</f>
        <v>1</v>
      </c>
      <c r="Q67" s="97">
        <v>0</v>
      </c>
      <c r="R67" s="98">
        <v>0</v>
      </c>
      <c r="S67" s="185">
        <f t="shared" si="31"/>
        <v>0</v>
      </c>
      <c r="T67" s="125"/>
      <c r="U67" s="121"/>
    </row>
    <row r="68" spans="1:22" ht="15" customHeight="1" x14ac:dyDescent="0.25"/>
    <row r="69" spans="1:22" ht="15" customHeight="1" x14ac:dyDescent="0.25"/>
    <row r="70" spans="1:22" ht="18.75" x14ac:dyDescent="0.3">
      <c r="G70" s="167"/>
      <c r="H70" s="167"/>
      <c r="I70" s="167"/>
      <c r="J70" s="167"/>
      <c r="K70" s="167"/>
      <c r="L70" s="221" t="s">
        <v>238</v>
      </c>
      <c r="M70" s="222"/>
      <c r="N70" s="222"/>
      <c r="O70" s="222"/>
      <c r="P70" s="222"/>
      <c r="Q70" s="222"/>
      <c r="R70" s="222"/>
      <c r="S70" s="222"/>
      <c r="T70" s="222"/>
      <c r="U70" s="222"/>
      <c r="V70" s="222"/>
    </row>
  </sheetData>
  <mergeCells count="41">
    <mergeCell ref="A1:E1"/>
    <mergeCell ref="A2:A7"/>
    <mergeCell ref="B2:B7"/>
    <mergeCell ref="C2:F3"/>
    <mergeCell ref="G2:M2"/>
    <mergeCell ref="I4:J4"/>
    <mergeCell ref="K4:K7"/>
    <mergeCell ref="L4:L7"/>
    <mergeCell ref="M4:M7"/>
    <mergeCell ref="C4:C7"/>
    <mergeCell ref="D4:D7"/>
    <mergeCell ref="E4:E7"/>
    <mergeCell ref="F4:F7"/>
    <mergeCell ref="H4:H7"/>
    <mergeCell ref="T2:T7"/>
    <mergeCell ref="U2:U7"/>
    <mergeCell ref="G3:G7"/>
    <mergeCell ref="H3:M3"/>
    <mergeCell ref="N3:S3"/>
    <mergeCell ref="N2:S2"/>
    <mergeCell ref="N4:P4"/>
    <mergeCell ref="Q4:S4"/>
    <mergeCell ref="I5:I7"/>
    <mergeCell ref="J5:J7"/>
    <mergeCell ref="N5:N7"/>
    <mergeCell ref="O5:O7"/>
    <mergeCell ref="P5:P7"/>
    <mergeCell ref="Q5:Q7"/>
    <mergeCell ref="R5:R7"/>
    <mergeCell ref="S5:S7"/>
    <mergeCell ref="F10:F11"/>
    <mergeCell ref="E21:E22"/>
    <mergeCell ref="D23:D24"/>
    <mergeCell ref="F47:F48"/>
    <mergeCell ref="E49:E52"/>
    <mergeCell ref="E41:E42"/>
    <mergeCell ref="A61:F67"/>
    <mergeCell ref="G61:G67"/>
    <mergeCell ref="H61:H65"/>
    <mergeCell ref="I61:I65"/>
    <mergeCell ref="L70:V70"/>
  </mergeCells>
  <pageMargins left="0.46875" right="5.46875E-2" top="0.50468749999999996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8"/>
  <sheetViews>
    <sheetView view="pageLayout" zoomScaleNormal="100" workbookViewId="0">
      <selection activeCell="J5" sqref="J5"/>
    </sheetView>
  </sheetViews>
  <sheetFormatPr defaultColWidth="9" defaultRowHeight="15" x14ac:dyDescent="0.25"/>
  <sheetData>
    <row r="2" spans="2:15" ht="18.75" x14ac:dyDescent="0.3">
      <c r="I2" s="288" t="s">
        <v>136</v>
      </c>
      <c r="J2" s="285"/>
      <c r="K2" s="285"/>
      <c r="L2" s="1"/>
      <c r="M2" s="1"/>
    </row>
    <row r="3" spans="2:15" ht="37.9" customHeight="1" x14ac:dyDescent="0.25">
      <c r="I3" s="286" t="s">
        <v>137</v>
      </c>
      <c r="J3" s="287"/>
      <c r="K3" s="287"/>
      <c r="L3" s="287"/>
      <c r="M3" s="287"/>
      <c r="N3" s="287"/>
      <c r="O3" s="287"/>
    </row>
    <row r="4" spans="2:15" ht="17.25" customHeight="1" x14ac:dyDescent="0.25">
      <c r="I4" s="287"/>
      <c r="J4" s="287"/>
      <c r="K4" s="287"/>
      <c r="L4" s="287"/>
      <c r="M4" s="287"/>
      <c r="N4" s="287"/>
      <c r="O4" s="287"/>
    </row>
    <row r="5" spans="2:15" ht="18.75" x14ac:dyDescent="0.3">
      <c r="I5" s="188" t="s">
        <v>235</v>
      </c>
      <c r="J5" s="189"/>
      <c r="K5" s="189"/>
      <c r="L5" s="189"/>
      <c r="M5" s="189"/>
      <c r="N5" s="189"/>
    </row>
    <row r="6" spans="2:15" ht="18.75" x14ac:dyDescent="0.3">
      <c r="I6" s="1"/>
      <c r="J6" s="1"/>
      <c r="K6" s="1"/>
      <c r="L6" s="1"/>
      <c r="M6" s="1"/>
    </row>
    <row r="11" spans="2:15" ht="20.25" x14ac:dyDescent="0.3">
      <c r="D11" s="11"/>
      <c r="E11" s="11"/>
      <c r="F11" s="11"/>
      <c r="G11" s="11"/>
      <c r="H11" s="11"/>
      <c r="I11" s="11"/>
      <c r="J11" s="11"/>
      <c r="K11" s="11"/>
    </row>
    <row r="12" spans="2:15" ht="20.25" x14ac:dyDescent="0.3">
      <c r="C12" s="11"/>
      <c r="D12" s="11"/>
      <c r="E12" s="11"/>
      <c r="F12" s="12" t="s">
        <v>138</v>
      </c>
      <c r="G12" s="12"/>
      <c r="H12" s="12"/>
      <c r="I12" s="11"/>
      <c r="J12" s="11"/>
    </row>
    <row r="13" spans="2:15" ht="20.25" x14ac:dyDescent="0.3">
      <c r="C13" s="11" t="s">
        <v>139</v>
      </c>
      <c r="D13" s="11"/>
      <c r="E13" s="11"/>
      <c r="F13" s="11"/>
      <c r="G13" s="11"/>
      <c r="H13" s="11"/>
      <c r="I13" s="11"/>
      <c r="J13" s="11"/>
    </row>
    <row r="14" spans="2:15" ht="20.25" x14ac:dyDescent="0.3">
      <c r="B14" s="289" t="s">
        <v>140</v>
      </c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</row>
    <row r="15" spans="2:15" x14ac:dyDescent="0.25">
      <c r="E15" s="30"/>
      <c r="F15" s="30"/>
      <c r="G15" s="30"/>
      <c r="H15" s="30"/>
    </row>
    <row r="16" spans="2:15" ht="18.75" x14ac:dyDescent="0.3">
      <c r="E16" s="1" t="s">
        <v>141</v>
      </c>
      <c r="F16" s="1"/>
      <c r="G16" s="290" t="s">
        <v>142</v>
      </c>
      <c r="H16" s="290"/>
      <c r="I16" s="290"/>
      <c r="J16" s="290"/>
      <c r="K16" s="290"/>
      <c r="L16" s="290"/>
    </row>
    <row r="17" spans="5:14" ht="18.75" x14ac:dyDescent="0.3">
      <c r="E17" s="1"/>
      <c r="F17" s="1"/>
      <c r="G17" s="1"/>
      <c r="H17" s="1"/>
      <c r="I17" s="1"/>
    </row>
    <row r="18" spans="5:14" ht="18.75" x14ac:dyDescent="0.3">
      <c r="E18" s="1"/>
      <c r="F18" s="1"/>
      <c r="G18" s="1"/>
      <c r="H18" s="1"/>
      <c r="I18" s="1"/>
    </row>
    <row r="19" spans="5:14" ht="18.75" x14ac:dyDescent="0.3">
      <c r="F19" s="1"/>
      <c r="G19" s="1"/>
      <c r="H19" s="1"/>
      <c r="I19" s="1"/>
      <c r="J19" s="1"/>
    </row>
    <row r="24" spans="5:14" ht="15.75" x14ac:dyDescent="0.25">
      <c r="I24" s="31" t="s">
        <v>143</v>
      </c>
      <c r="J24" s="31"/>
      <c r="K24" s="31"/>
      <c r="L24" s="31"/>
      <c r="M24" s="31"/>
    </row>
    <row r="25" spans="5:14" ht="15.75" x14ac:dyDescent="0.25">
      <c r="I25" s="284" t="s">
        <v>144</v>
      </c>
      <c r="J25" s="285"/>
      <c r="K25" s="285"/>
      <c r="L25" s="285"/>
      <c r="M25" s="285"/>
    </row>
    <row r="26" spans="5:14" ht="15.75" x14ac:dyDescent="0.25">
      <c r="I26" s="31" t="s">
        <v>145</v>
      </c>
      <c r="J26" s="31"/>
      <c r="K26" s="31"/>
      <c r="L26" s="31"/>
      <c r="M26" s="31"/>
    </row>
    <row r="27" spans="5:14" ht="16.149999999999999" customHeight="1" x14ac:dyDescent="0.25">
      <c r="I27" s="284" t="s">
        <v>146</v>
      </c>
      <c r="J27" s="285"/>
      <c r="K27" s="285"/>
      <c r="L27" s="285"/>
      <c r="M27" s="285"/>
    </row>
    <row r="28" spans="5:14" ht="15.75" x14ac:dyDescent="0.25">
      <c r="J28" s="31"/>
      <c r="K28" s="31"/>
      <c r="L28" s="31"/>
      <c r="M28" s="31"/>
      <c r="N28" s="31"/>
    </row>
  </sheetData>
  <mergeCells count="6">
    <mergeCell ref="I27:M27"/>
    <mergeCell ref="I3:O4"/>
    <mergeCell ref="I2:K2"/>
    <mergeCell ref="B14:M14"/>
    <mergeCell ref="G16:L16"/>
    <mergeCell ref="I25:M25"/>
  </mergeCells>
  <pageMargins left="0.7" right="0.89583333333333304" top="0.75" bottom="0.31666666666666698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tabSelected="1" view="pageLayout" zoomScaleNormal="100" workbookViewId="0">
      <selection activeCell="F14" sqref="F14"/>
    </sheetView>
  </sheetViews>
  <sheetFormatPr defaultColWidth="9" defaultRowHeight="15" x14ac:dyDescent="0.25"/>
  <cols>
    <col min="3" max="4" width="15.28515625" customWidth="1"/>
    <col min="5" max="5" width="18.28515625" customWidth="1"/>
    <col min="6" max="6" width="16.5703125" customWidth="1"/>
    <col min="7" max="8" width="15.28515625" customWidth="1"/>
  </cols>
  <sheetData>
    <row r="2" spans="2:10" ht="18.75" x14ac:dyDescent="0.3">
      <c r="C2" s="299" t="s">
        <v>147</v>
      </c>
      <c r="D2" s="299"/>
      <c r="E2" s="299"/>
      <c r="F2" s="299"/>
      <c r="G2" s="299"/>
      <c r="H2" s="299"/>
    </row>
    <row r="5" spans="2:10" ht="31.5" customHeight="1" x14ac:dyDescent="0.25">
      <c r="C5" s="300"/>
      <c r="D5" s="300"/>
      <c r="E5" s="300"/>
      <c r="F5" s="300"/>
      <c r="G5" s="300"/>
      <c r="H5" s="300"/>
      <c r="I5" s="300"/>
      <c r="J5" s="300"/>
    </row>
    <row r="6" spans="2:10" x14ac:dyDescent="0.25">
      <c r="B6" s="291" t="s">
        <v>148</v>
      </c>
      <c r="C6" s="293" t="s">
        <v>149</v>
      </c>
      <c r="D6" s="291" t="s">
        <v>150</v>
      </c>
      <c r="E6" s="291" t="s">
        <v>101</v>
      </c>
      <c r="F6" s="291" t="s">
        <v>151</v>
      </c>
      <c r="G6" s="291" t="s">
        <v>124</v>
      </c>
      <c r="H6" s="293" t="s">
        <v>152</v>
      </c>
      <c r="I6" s="295" t="s">
        <v>153</v>
      </c>
    </row>
    <row r="7" spans="2:10" x14ac:dyDescent="0.25">
      <c r="B7" s="297"/>
      <c r="C7" s="298"/>
      <c r="D7" s="292"/>
      <c r="E7" s="292"/>
      <c r="F7" s="292"/>
      <c r="G7" s="292"/>
      <c r="H7" s="294"/>
      <c r="I7" s="296"/>
    </row>
    <row r="8" spans="2:10" ht="15.75" x14ac:dyDescent="0.25">
      <c r="B8" s="23" t="s">
        <v>154</v>
      </c>
      <c r="C8" s="24" t="s">
        <v>155</v>
      </c>
      <c r="D8" s="24" t="s">
        <v>156</v>
      </c>
      <c r="E8" s="24"/>
      <c r="F8" s="25"/>
      <c r="G8" s="24"/>
      <c r="H8" s="24">
        <v>11</v>
      </c>
      <c r="I8" s="28" t="s">
        <v>157</v>
      </c>
    </row>
    <row r="9" spans="2:10" ht="18.75" x14ac:dyDescent="0.25">
      <c r="B9" s="26" t="s">
        <v>158</v>
      </c>
      <c r="C9" s="24" t="s">
        <v>240</v>
      </c>
      <c r="D9" s="24" t="s">
        <v>229</v>
      </c>
      <c r="E9" s="24" t="s">
        <v>229</v>
      </c>
      <c r="F9" s="25"/>
      <c r="G9" s="24" t="s">
        <v>156</v>
      </c>
      <c r="H9" s="24">
        <v>2</v>
      </c>
      <c r="I9" s="28" t="s">
        <v>159</v>
      </c>
    </row>
    <row r="10" spans="2:10" ht="18.75" x14ac:dyDescent="0.25">
      <c r="B10" s="26" t="s">
        <v>128</v>
      </c>
      <c r="C10" s="23">
        <v>68</v>
      </c>
      <c r="D10" s="23">
        <v>7</v>
      </c>
      <c r="E10" s="23">
        <v>6</v>
      </c>
      <c r="F10" s="27"/>
      <c r="G10" s="23">
        <v>1</v>
      </c>
      <c r="H10" s="23">
        <v>13</v>
      </c>
      <c r="I10" s="29" t="s">
        <v>160</v>
      </c>
    </row>
  </sheetData>
  <mergeCells count="10">
    <mergeCell ref="C2:H2"/>
    <mergeCell ref="C5:J5"/>
    <mergeCell ref="G6:G7"/>
    <mergeCell ref="H6:H7"/>
    <mergeCell ref="I6:I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"/>
  <sheetViews>
    <sheetView view="pageLayout" zoomScale="70" zoomScaleNormal="100" zoomScalePageLayoutView="70" workbookViewId="0">
      <selection activeCell="AV14" sqref="AV14"/>
    </sheetView>
  </sheetViews>
  <sheetFormatPr defaultColWidth="9" defaultRowHeight="15" x14ac:dyDescent="0.25"/>
  <cols>
    <col min="1" max="1" width="4.7109375" customWidth="1"/>
    <col min="2" max="15" width="4.42578125" customWidth="1"/>
    <col min="16" max="16" width="5.7109375" customWidth="1"/>
    <col min="17" max="40" width="4.42578125" customWidth="1"/>
    <col min="41" max="41" width="5.140625" customWidth="1"/>
    <col min="42" max="53" width="4.42578125" customWidth="1"/>
  </cols>
  <sheetData>
    <row r="1" spans="1:53" ht="25.9" customHeight="1" x14ac:dyDescent="0.35">
      <c r="B1" s="1"/>
      <c r="C1" s="321" t="s">
        <v>161</v>
      </c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53" ht="23.45" customHeight="1" x14ac:dyDescent="0.3">
      <c r="B2" s="1"/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spans="1:53" ht="16.899999999999999" customHeight="1" x14ac:dyDescent="0.25">
      <c r="A3" s="312" t="s">
        <v>162</v>
      </c>
      <c r="B3" s="314" t="s">
        <v>163</v>
      </c>
      <c r="C3" s="314"/>
      <c r="D3" s="314"/>
      <c r="E3" s="314"/>
      <c r="F3" s="307" t="s">
        <v>164</v>
      </c>
      <c r="G3" s="314" t="s">
        <v>165</v>
      </c>
      <c r="H3" s="314"/>
      <c r="I3" s="314"/>
      <c r="J3" s="307" t="s">
        <v>166</v>
      </c>
      <c r="K3" s="314" t="s">
        <v>167</v>
      </c>
      <c r="L3" s="315"/>
      <c r="M3" s="315"/>
      <c r="N3" s="315"/>
      <c r="O3" s="307" t="s">
        <v>168</v>
      </c>
      <c r="P3" s="314" t="s">
        <v>169</v>
      </c>
      <c r="Q3" s="315"/>
      <c r="R3" s="315"/>
      <c r="S3" s="307" t="s">
        <v>170</v>
      </c>
      <c r="T3" s="314" t="s">
        <v>171</v>
      </c>
      <c r="U3" s="315"/>
      <c r="V3" s="315"/>
      <c r="W3" s="315"/>
      <c r="X3" s="314" t="s">
        <v>172</v>
      </c>
      <c r="Y3" s="315"/>
      <c r="Z3" s="315"/>
      <c r="AA3" s="315"/>
      <c r="AB3" s="314" t="s">
        <v>173</v>
      </c>
      <c r="AC3" s="315"/>
      <c r="AD3" s="315"/>
      <c r="AE3" s="315"/>
      <c r="AF3" s="307" t="s">
        <v>174</v>
      </c>
      <c r="AG3" s="314" t="s">
        <v>175</v>
      </c>
      <c r="AH3" s="315"/>
      <c r="AI3" s="315"/>
      <c r="AJ3" s="307" t="s">
        <v>176</v>
      </c>
      <c r="AK3" s="314" t="s">
        <v>177</v>
      </c>
      <c r="AL3" s="315"/>
      <c r="AM3" s="315"/>
      <c r="AN3" s="315"/>
      <c r="AO3" s="307" t="s">
        <v>178</v>
      </c>
      <c r="AP3" s="314" t="s">
        <v>179</v>
      </c>
      <c r="AQ3" s="315"/>
      <c r="AR3" s="315"/>
      <c r="AS3" s="307" t="s">
        <v>180</v>
      </c>
      <c r="AT3" s="314" t="s">
        <v>181</v>
      </c>
      <c r="AU3" s="315"/>
      <c r="AV3" s="315"/>
      <c r="AW3" s="315"/>
      <c r="AX3" s="314" t="s">
        <v>182</v>
      </c>
      <c r="AY3" s="315"/>
      <c r="AZ3" s="315"/>
      <c r="BA3" s="316"/>
    </row>
    <row r="4" spans="1:53" ht="16.899999999999999" customHeight="1" x14ac:dyDescent="0.25">
      <c r="A4" s="313"/>
      <c r="B4" s="301" t="s">
        <v>183</v>
      </c>
      <c r="C4" s="301" t="s">
        <v>184</v>
      </c>
      <c r="D4" s="301" t="s">
        <v>185</v>
      </c>
      <c r="E4" s="301" t="s">
        <v>186</v>
      </c>
      <c r="F4" s="301"/>
      <c r="G4" s="301" t="s">
        <v>187</v>
      </c>
      <c r="H4" s="301" t="s">
        <v>188</v>
      </c>
      <c r="I4" s="301" t="s">
        <v>189</v>
      </c>
      <c r="J4" s="301"/>
      <c r="K4" s="301" t="s">
        <v>190</v>
      </c>
      <c r="L4" s="301" t="s">
        <v>191</v>
      </c>
      <c r="M4" s="301" t="s">
        <v>192</v>
      </c>
      <c r="N4" s="301" t="s">
        <v>193</v>
      </c>
      <c r="O4" s="302"/>
      <c r="P4" s="301" t="s">
        <v>184</v>
      </c>
      <c r="Q4" s="301" t="s">
        <v>185</v>
      </c>
      <c r="R4" s="301" t="s">
        <v>186</v>
      </c>
      <c r="S4" s="302"/>
      <c r="T4" s="301" t="s">
        <v>194</v>
      </c>
      <c r="U4" s="301" t="s">
        <v>195</v>
      </c>
      <c r="V4" s="301" t="s">
        <v>196</v>
      </c>
      <c r="W4" s="301" t="s">
        <v>197</v>
      </c>
      <c r="X4" s="301" t="s">
        <v>198</v>
      </c>
      <c r="Y4" s="301" t="s">
        <v>199</v>
      </c>
      <c r="Z4" s="301" t="s">
        <v>200</v>
      </c>
      <c r="AA4" s="301" t="s">
        <v>201</v>
      </c>
      <c r="AB4" s="301" t="s">
        <v>198</v>
      </c>
      <c r="AC4" s="308" t="s">
        <v>199</v>
      </c>
      <c r="AD4" s="301" t="s">
        <v>200</v>
      </c>
      <c r="AE4" s="301" t="s">
        <v>201</v>
      </c>
      <c r="AF4" s="302"/>
      <c r="AG4" s="301" t="s">
        <v>187</v>
      </c>
      <c r="AH4" s="301" t="s">
        <v>188</v>
      </c>
      <c r="AI4" s="301" t="s">
        <v>189</v>
      </c>
      <c r="AJ4" s="302"/>
      <c r="AK4" s="319" t="s">
        <v>202</v>
      </c>
      <c r="AL4" s="301" t="s">
        <v>203</v>
      </c>
      <c r="AM4" s="301" t="s">
        <v>204</v>
      </c>
      <c r="AN4" s="301" t="s">
        <v>205</v>
      </c>
      <c r="AO4" s="302"/>
      <c r="AP4" s="301" t="s">
        <v>184</v>
      </c>
      <c r="AQ4" s="301" t="s">
        <v>185</v>
      </c>
      <c r="AR4" s="301" t="s">
        <v>186</v>
      </c>
      <c r="AS4" s="302"/>
      <c r="AT4" s="301" t="s">
        <v>187</v>
      </c>
      <c r="AU4" s="301" t="s">
        <v>188</v>
      </c>
      <c r="AV4" s="301" t="s">
        <v>189</v>
      </c>
      <c r="AW4" s="301" t="s">
        <v>206</v>
      </c>
      <c r="AX4" s="301" t="s">
        <v>190</v>
      </c>
      <c r="AY4" s="301" t="s">
        <v>191</v>
      </c>
      <c r="AZ4" s="301" t="s">
        <v>192</v>
      </c>
      <c r="BA4" s="303" t="s">
        <v>193</v>
      </c>
    </row>
    <row r="5" spans="1:53" x14ac:dyDescent="0.25">
      <c r="A5" s="313"/>
      <c r="B5" s="301"/>
      <c r="C5" s="301"/>
      <c r="D5" s="301"/>
      <c r="E5" s="301"/>
      <c r="F5" s="301"/>
      <c r="G5" s="301"/>
      <c r="H5" s="301"/>
      <c r="I5" s="301"/>
      <c r="J5" s="301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9"/>
      <c r="AD5" s="302"/>
      <c r="AE5" s="302"/>
      <c r="AF5" s="302"/>
      <c r="AG5" s="302"/>
      <c r="AH5" s="302"/>
      <c r="AI5" s="302"/>
      <c r="AJ5" s="302"/>
      <c r="AK5" s="320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  <c r="AW5" s="302"/>
      <c r="AX5" s="302"/>
      <c r="AY5" s="302"/>
      <c r="AZ5" s="302"/>
      <c r="BA5" s="304"/>
    </row>
    <row r="6" spans="1:53" ht="19.899999999999999" customHeight="1" x14ac:dyDescent="0.25">
      <c r="A6" s="313"/>
      <c r="B6" s="301"/>
      <c r="C6" s="301"/>
      <c r="D6" s="301"/>
      <c r="E6" s="301"/>
      <c r="F6" s="301"/>
      <c r="G6" s="301"/>
      <c r="H6" s="301"/>
      <c r="I6" s="301"/>
      <c r="J6" s="301"/>
      <c r="K6" s="302"/>
      <c r="L6" s="302"/>
      <c r="M6" s="302"/>
      <c r="N6" s="302"/>
      <c r="O6" s="302"/>
      <c r="P6" s="302"/>
      <c r="Q6" s="302"/>
      <c r="R6" s="302"/>
      <c r="S6" s="302"/>
      <c r="T6" s="302"/>
      <c r="U6" s="302"/>
      <c r="V6" s="302"/>
      <c r="W6" s="302"/>
      <c r="X6" s="302"/>
      <c r="Y6" s="302"/>
      <c r="Z6" s="302"/>
      <c r="AA6" s="302"/>
      <c r="AB6" s="302"/>
      <c r="AC6" s="309"/>
      <c r="AD6" s="302"/>
      <c r="AE6" s="302"/>
      <c r="AF6" s="302"/>
      <c r="AG6" s="302"/>
      <c r="AH6" s="302"/>
      <c r="AI6" s="302"/>
      <c r="AJ6" s="302"/>
      <c r="AK6" s="320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  <c r="AW6" s="302"/>
      <c r="AX6" s="302"/>
      <c r="AY6" s="302"/>
      <c r="AZ6" s="302"/>
      <c r="BA6" s="304"/>
    </row>
    <row r="7" spans="1:53" ht="42" customHeight="1" x14ac:dyDescent="0.25">
      <c r="A7" s="313"/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  <c r="AC7" s="4">
        <v>28</v>
      </c>
      <c r="AD7" s="4">
        <v>29</v>
      </c>
      <c r="AE7" s="4">
        <v>30</v>
      </c>
      <c r="AF7" s="4">
        <v>31</v>
      </c>
      <c r="AG7" s="4">
        <v>32</v>
      </c>
      <c r="AH7" s="4">
        <v>33</v>
      </c>
      <c r="AI7" s="4">
        <v>34</v>
      </c>
      <c r="AJ7" s="4">
        <v>35</v>
      </c>
      <c r="AK7" s="4">
        <v>36</v>
      </c>
      <c r="AL7" s="4">
        <v>37</v>
      </c>
      <c r="AM7" s="4">
        <v>38</v>
      </c>
      <c r="AN7" s="4">
        <v>39</v>
      </c>
      <c r="AO7" s="4">
        <v>40</v>
      </c>
      <c r="AP7" s="4">
        <v>41</v>
      </c>
      <c r="AQ7" s="4">
        <v>42</v>
      </c>
      <c r="AR7" s="4">
        <v>43</v>
      </c>
      <c r="AS7" s="4">
        <v>44</v>
      </c>
      <c r="AT7" s="4">
        <v>45</v>
      </c>
      <c r="AU7" s="4">
        <v>46</v>
      </c>
      <c r="AV7" s="4">
        <v>47</v>
      </c>
      <c r="AW7" s="4">
        <v>48</v>
      </c>
      <c r="AX7" s="4">
        <v>49</v>
      </c>
      <c r="AY7" s="4">
        <v>50</v>
      </c>
      <c r="AZ7" s="4">
        <v>51</v>
      </c>
      <c r="BA7" s="21">
        <v>52</v>
      </c>
    </row>
    <row r="8" spans="1:53" ht="72.599999999999994" customHeight="1" x14ac:dyDescent="0.25">
      <c r="A8" s="5" t="s">
        <v>207</v>
      </c>
      <c r="B8" s="6" t="s">
        <v>208</v>
      </c>
      <c r="C8" s="6" t="s">
        <v>208</v>
      </c>
      <c r="D8" s="6" t="s">
        <v>208</v>
      </c>
      <c r="E8" s="6" t="s">
        <v>208</v>
      </c>
      <c r="F8" s="6" t="s">
        <v>208</v>
      </c>
      <c r="G8" s="6" t="s">
        <v>208</v>
      </c>
      <c r="H8" s="6" t="s">
        <v>208</v>
      </c>
      <c r="I8" s="6" t="s">
        <v>208</v>
      </c>
      <c r="J8" s="6" t="s">
        <v>208</v>
      </c>
      <c r="K8" s="6" t="s">
        <v>208</v>
      </c>
      <c r="L8" s="6" t="s">
        <v>208</v>
      </c>
      <c r="M8" s="6" t="s">
        <v>208</v>
      </c>
      <c r="N8" s="6" t="s">
        <v>208</v>
      </c>
      <c r="O8" s="6" t="s">
        <v>208</v>
      </c>
      <c r="P8" s="6" t="s">
        <v>208</v>
      </c>
      <c r="Q8" s="6" t="s">
        <v>208</v>
      </c>
      <c r="R8" s="6" t="s">
        <v>208</v>
      </c>
      <c r="S8" s="14" t="s">
        <v>209</v>
      </c>
      <c r="T8" s="14" t="s">
        <v>209</v>
      </c>
      <c r="U8" s="6" t="s">
        <v>208</v>
      </c>
      <c r="V8" s="6" t="s">
        <v>208</v>
      </c>
      <c r="W8" s="6" t="s">
        <v>208</v>
      </c>
      <c r="X8" s="6" t="s">
        <v>208</v>
      </c>
      <c r="Y8" s="6" t="s">
        <v>208</v>
      </c>
      <c r="Z8" s="6" t="s">
        <v>208</v>
      </c>
      <c r="AA8" s="6" t="s">
        <v>208</v>
      </c>
      <c r="AB8" s="6" t="s">
        <v>208</v>
      </c>
      <c r="AC8" s="6" t="s">
        <v>208</v>
      </c>
      <c r="AD8" s="6" t="s">
        <v>208</v>
      </c>
      <c r="AE8" s="6" t="s">
        <v>208</v>
      </c>
      <c r="AF8" s="6" t="s">
        <v>208</v>
      </c>
      <c r="AG8" s="6" t="s">
        <v>208</v>
      </c>
      <c r="AH8" s="6" t="s">
        <v>208</v>
      </c>
      <c r="AI8" s="6" t="s">
        <v>208</v>
      </c>
      <c r="AJ8" s="6" t="s">
        <v>208</v>
      </c>
      <c r="AK8" s="6" t="s">
        <v>208</v>
      </c>
      <c r="AL8" s="6" t="s">
        <v>211</v>
      </c>
      <c r="AM8" s="6" t="s">
        <v>208</v>
      </c>
      <c r="AN8" s="6" t="s">
        <v>208</v>
      </c>
      <c r="AO8" s="6" t="s">
        <v>208</v>
      </c>
      <c r="AP8" s="6" t="s">
        <v>208</v>
      </c>
      <c r="AQ8" s="6" t="s">
        <v>211</v>
      </c>
      <c r="AR8" s="6" t="s">
        <v>208</v>
      </c>
      <c r="AS8" s="14" t="s">
        <v>209</v>
      </c>
      <c r="AT8" s="19" t="s">
        <v>209</v>
      </c>
      <c r="AU8" s="19" t="s">
        <v>209</v>
      </c>
      <c r="AV8" s="19" t="s">
        <v>209</v>
      </c>
      <c r="AW8" s="19" t="s">
        <v>209</v>
      </c>
      <c r="AX8" s="19" t="s">
        <v>209</v>
      </c>
      <c r="AY8" s="19" t="s">
        <v>209</v>
      </c>
      <c r="AZ8" s="19" t="s">
        <v>209</v>
      </c>
      <c r="BA8" s="22" t="s">
        <v>209</v>
      </c>
    </row>
    <row r="9" spans="1:53" ht="69" customHeight="1" x14ac:dyDescent="0.25">
      <c r="A9" s="5" t="s">
        <v>212</v>
      </c>
      <c r="B9" s="7" t="s">
        <v>208</v>
      </c>
      <c r="C9" s="7" t="s">
        <v>210</v>
      </c>
      <c r="D9" s="7" t="s">
        <v>210</v>
      </c>
      <c r="E9" s="7" t="s">
        <v>210</v>
      </c>
      <c r="F9" s="7" t="s">
        <v>210</v>
      </c>
      <c r="G9" s="7" t="s">
        <v>210</v>
      </c>
      <c r="H9" s="7" t="s">
        <v>210</v>
      </c>
      <c r="I9" s="7" t="s">
        <v>210</v>
      </c>
      <c r="J9" s="7" t="s">
        <v>210</v>
      </c>
      <c r="K9" s="7" t="s">
        <v>210</v>
      </c>
      <c r="L9" s="7" t="s">
        <v>210</v>
      </c>
      <c r="M9" s="7" t="s">
        <v>210</v>
      </c>
      <c r="N9" s="7" t="s">
        <v>210</v>
      </c>
      <c r="O9" s="7" t="s">
        <v>230</v>
      </c>
      <c r="P9" s="7" t="s">
        <v>215</v>
      </c>
      <c r="Q9" s="7" t="s">
        <v>215</v>
      </c>
      <c r="R9" s="7" t="s">
        <v>231</v>
      </c>
      <c r="S9" s="14" t="s">
        <v>209</v>
      </c>
      <c r="T9" s="14" t="s">
        <v>209</v>
      </c>
      <c r="U9" s="7" t="s">
        <v>210</v>
      </c>
      <c r="V9" s="7" t="s">
        <v>210</v>
      </c>
      <c r="W9" s="7" t="s">
        <v>210</v>
      </c>
      <c r="X9" s="7" t="s">
        <v>210</v>
      </c>
      <c r="Y9" s="7" t="s">
        <v>210</v>
      </c>
      <c r="Z9" s="7" t="s">
        <v>210</v>
      </c>
      <c r="AA9" s="7" t="s">
        <v>210</v>
      </c>
      <c r="AB9" s="7" t="s">
        <v>210</v>
      </c>
      <c r="AC9" s="7" t="s">
        <v>210</v>
      </c>
      <c r="AD9" s="7" t="s">
        <v>210</v>
      </c>
      <c r="AE9" s="7" t="s">
        <v>210</v>
      </c>
      <c r="AF9" s="7" t="s">
        <v>210</v>
      </c>
      <c r="AG9" s="7" t="s">
        <v>210</v>
      </c>
      <c r="AH9" s="7" t="s">
        <v>210</v>
      </c>
      <c r="AI9" s="7" t="s">
        <v>210</v>
      </c>
      <c r="AJ9" s="7" t="s">
        <v>210</v>
      </c>
      <c r="AK9" s="7" t="s">
        <v>210</v>
      </c>
      <c r="AL9" s="7" t="s">
        <v>210</v>
      </c>
      <c r="AM9" s="7" t="s">
        <v>213</v>
      </c>
      <c r="AN9" s="7" t="s">
        <v>214</v>
      </c>
      <c r="AO9" s="7" t="s">
        <v>215</v>
      </c>
      <c r="AP9" s="7" t="s">
        <v>215</v>
      </c>
      <c r="AQ9" s="7" t="s">
        <v>216</v>
      </c>
      <c r="AR9" s="20" t="s">
        <v>217</v>
      </c>
      <c r="AS9" s="19"/>
      <c r="AT9" s="19"/>
      <c r="AU9" s="19"/>
      <c r="AV9" s="19"/>
      <c r="AW9" s="19"/>
      <c r="AX9" s="19"/>
      <c r="AY9" s="19"/>
      <c r="AZ9" s="19"/>
      <c r="BA9" s="22"/>
    </row>
    <row r="10" spans="1:53" ht="2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</row>
    <row r="11" spans="1:53" ht="21" x14ac:dyDescent="0.35">
      <c r="A11" s="8"/>
      <c r="B11" s="8"/>
      <c r="C11" s="8"/>
      <c r="D11" s="8"/>
      <c r="E11" s="8"/>
      <c r="F11" s="8"/>
      <c r="G11" s="8"/>
      <c r="H11" s="8"/>
      <c r="I11" s="8"/>
      <c r="J11" s="11"/>
      <c r="K11" s="11"/>
      <c r="L11" s="11"/>
      <c r="M11" s="12" t="s">
        <v>218</v>
      </c>
      <c r="N11" s="12"/>
      <c r="O11" s="12"/>
      <c r="P11" s="12"/>
      <c r="Q11" s="12"/>
      <c r="R11" s="12"/>
      <c r="S11" s="15"/>
      <c r="T11" s="15"/>
      <c r="U11" s="15"/>
      <c r="V11" s="15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3" ht="21" x14ac:dyDescent="0.35">
      <c r="A12" s="8"/>
      <c r="B12" s="8"/>
      <c r="C12" s="8"/>
      <c r="D12" s="8"/>
      <c r="E12" s="8"/>
      <c r="F12" s="8"/>
      <c r="G12" s="8"/>
      <c r="H12" s="8"/>
      <c r="I12" s="8"/>
      <c r="J12" s="11"/>
      <c r="K12" s="11"/>
      <c r="L12" s="11"/>
      <c r="M12" s="11"/>
      <c r="N12" s="11"/>
      <c r="O12" s="11"/>
      <c r="P12" s="11"/>
      <c r="Q12" s="11"/>
      <c r="R12" s="11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</row>
    <row r="13" spans="1:53" ht="21" x14ac:dyDescent="0.35">
      <c r="A13" s="8"/>
      <c r="B13" s="8"/>
      <c r="C13" s="8"/>
      <c r="D13" s="8"/>
      <c r="E13" s="8"/>
      <c r="F13" s="8"/>
      <c r="G13" s="9"/>
      <c r="H13" s="9"/>
      <c r="I13" s="1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ht="21" x14ac:dyDescent="0.35">
      <c r="A14" s="8"/>
      <c r="B14" s="8"/>
      <c r="C14" s="8"/>
      <c r="D14" s="8"/>
      <c r="E14" s="8"/>
      <c r="F14" s="8"/>
      <c r="G14" s="8"/>
      <c r="H14" s="8"/>
      <c r="I14" s="8"/>
      <c r="J14" s="11"/>
      <c r="K14" s="11"/>
      <c r="L14" s="11"/>
      <c r="M14" s="11"/>
      <c r="N14" s="11"/>
      <c r="O14" s="11"/>
      <c r="P14" s="11"/>
      <c r="Q14" s="11"/>
      <c r="R14" s="11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ht="21.75" x14ac:dyDescent="0.35">
      <c r="A15" s="8"/>
      <c r="B15" s="8"/>
      <c r="C15" s="8"/>
      <c r="D15" s="8"/>
      <c r="E15" s="8"/>
      <c r="F15" s="8"/>
      <c r="G15" s="10" t="s">
        <v>208</v>
      </c>
      <c r="H15" s="9"/>
      <c r="I15" s="9"/>
      <c r="J15" s="305" t="s">
        <v>219</v>
      </c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8"/>
      <c r="AA15" s="8"/>
      <c r="AB15" s="8"/>
      <c r="AC15" s="8"/>
      <c r="AD15" s="16" t="s">
        <v>220</v>
      </c>
      <c r="AE15" s="8"/>
      <c r="AF15" s="8"/>
      <c r="AG15" s="310" t="s">
        <v>221</v>
      </c>
      <c r="AH15" s="317"/>
      <c r="AI15" s="317"/>
      <c r="AJ15" s="317"/>
      <c r="AK15" s="317"/>
      <c r="AL15" s="317"/>
      <c r="AM15" s="317"/>
      <c r="AN15" s="317"/>
      <c r="AO15" s="317"/>
      <c r="AP15" s="317"/>
      <c r="AQ15" s="317"/>
      <c r="AR15" s="317"/>
      <c r="AS15" s="317"/>
      <c r="AT15" s="317"/>
      <c r="AU15" s="317"/>
      <c r="AV15" s="317"/>
      <c r="AW15" s="8"/>
      <c r="AX15" s="8"/>
      <c r="AY15" s="8"/>
      <c r="AZ15" s="8"/>
      <c r="BA15" s="8"/>
    </row>
    <row r="16" spans="1:53" ht="21" x14ac:dyDescent="0.35">
      <c r="A16" s="8"/>
      <c r="B16" s="8"/>
      <c r="C16" s="8"/>
      <c r="D16" s="8"/>
      <c r="E16" s="8"/>
      <c r="F16" s="8"/>
      <c r="G16" s="8"/>
      <c r="H16" s="8"/>
      <c r="I16" s="8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</row>
    <row r="17" spans="1:53" ht="21" x14ac:dyDescent="0.35">
      <c r="A17" s="8"/>
      <c r="B17" s="8"/>
      <c r="C17" s="8"/>
      <c r="D17" s="8"/>
      <c r="E17" s="8"/>
      <c r="F17" s="8"/>
      <c r="G17" s="8"/>
      <c r="H17" s="8"/>
      <c r="I17" s="8"/>
      <c r="J17" s="11"/>
      <c r="K17" s="11"/>
      <c r="L17" s="11"/>
      <c r="M17" s="11"/>
      <c r="N17" s="11"/>
      <c r="O17" s="11"/>
      <c r="P17" s="11"/>
      <c r="Q17" s="11"/>
      <c r="R17" s="11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</row>
    <row r="18" spans="1:53" ht="21.75" x14ac:dyDescent="0.35">
      <c r="A18" s="8"/>
      <c r="B18" s="8"/>
      <c r="C18" s="8"/>
      <c r="D18" s="8"/>
      <c r="E18" s="8"/>
      <c r="F18" s="8"/>
      <c r="G18" s="10" t="s">
        <v>213</v>
      </c>
      <c r="H18" s="8"/>
      <c r="I18" s="8"/>
      <c r="J18" s="310" t="s">
        <v>222</v>
      </c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8"/>
      <c r="AA18" s="8"/>
      <c r="AB18" s="8"/>
      <c r="AC18" s="8"/>
      <c r="AD18" s="17" t="s">
        <v>217</v>
      </c>
      <c r="AE18" s="8"/>
      <c r="AF18" s="8"/>
      <c r="AG18" s="310" t="s">
        <v>223</v>
      </c>
      <c r="AH18" s="317"/>
      <c r="AI18" s="317"/>
      <c r="AJ18" s="317"/>
      <c r="AK18" s="317"/>
      <c r="AL18" s="317"/>
      <c r="AM18" s="317"/>
      <c r="AN18" s="317"/>
      <c r="AO18" s="317"/>
      <c r="AP18" s="317"/>
      <c r="AQ18" s="317"/>
      <c r="AR18" s="317"/>
      <c r="AS18" s="317"/>
      <c r="AT18" s="317"/>
      <c r="AU18" s="317"/>
      <c r="AV18" s="317"/>
      <c r="AW18" s="8"/>
      <c r="AX18" s="8"/>
      <c r="AY18" s="8"/>
      <c r="AZ18" s="8"/>
      <c r="BA18" s="8"/>
    </row>
    <row r="19" spans="1:53" ht="18.75" x14ac:dyDescent="0.3">
      <c r="J19" s="1"/>
      <c r="K19" s="1"/>
      <c r="L19" s="1"/>
      <c r="M19" s="1"/>
      <c r="N19" s="1"/>
      <c r="O19" s="1"/>
      <c r="P19" s="1"/>
      <c r="Q19" s="1"/>
      <c r="R19" s="1"/>
    </row>
    <row r="20" spans="1:53" ht="19.899999999999999" customHeight="1" x14ac:dyDescent="0.3">
      <c r="G20" s="10" t="s">
        <v>215</v>
      </c>
      <c r="J20" s="310" t="s">
        <v>224</v>
      </c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  <c r="Y20" s="310"/>
      <c r="AD20" s="18" t="s">
        <v>209</v>
      </c>
      <c r="AG20" s="311" t="s">
        <v>225</v>
      </c>
      <c r="AH20" s="311"/>
      <c r="AI20" s="311"/>
      <c r="AJ20" s="311"/>
      <c r="AK20" s="311"/>
      <c r="AL20" s="311"/>
      <c r="AM20" s="311"/>
      <c r="AN20" s="311"/>
      <c r="AO20" s="311"/>
      <c r="AP20" s="311"/>
      <c r="AQ20" s="311"/>
      <c r="AR20" s="311"/>
      <c r="AS20" s="311"/>
      <c r="AT20" s="311"/>
    </row>
  </sheetData>
  <mergeCells count="72">
    <mergeCell ref="C1:M1"/>
    <mergeCell ref="B3:E3"/>
    <mergeCell ref="G3:I3"/>
    <mergeCell ref="K3:N3"/>
    <mergeCell ref="P3:R3"/>
    <mergeCell ref="F3:F6"/>
    <mergeCell ref="G4:G6"/>
    <mergeCell ref="H4:H6"/>
    <mergeCell ref="I4:I6"/>
    <mergeCell ref="J3:J6"/>
    <mergeCell ref="T3:W3"/>
    <mergeCell ref="X3:AA3"/>
    <mergeCell ref="AB3:AE3"/>
    <mergeCell ref="AG3:AI3"/>
    <mergeCell ref="AK3:AN3"/>
    <mergeCell ref="AJ3:AJ6"/>
    <mergeCell ref="AK4:AK6"/>
    <mergeCell ref="AL4:AL6"/>
    <mergeCell ref="AM4:AM6"/>
    <mergeCell ref="AD4:AD6"/>
    <mergeCell ref="AE4:AE6"/>
    <mergeCell ref="AF3:AF6"/>
    <mergeCell ref="AG4:AG6"/>
    <mergeCell ref="AH4:AH6"/>
    <mergeCell ref="Y4:Y6"/>
    <mergeCell ref="Z4:Z6"/>
    <mergeCell ref="AP3:AR3"/>
    <mergeCell ref="AT3:AW3"/>
    <mergeCell ref="AX3:BA3"/>
    <mergeCell ref="AG15:AV15"/>
    <mergeCell ref="J18:Y18"/>
    <mergeCell ref="AG18:AV18"/>
    <mergeCell ref="O3:O6"/>
    <mergeCell ref="P4:P6"/>
    <mergeCell ref="Q4:Q6"/>
    <mergeCell ref="R4:R6"/>
    <mergeCell ref="S3:S6"/>
    <mergeCell ref="T4:T6"/>
    <mergeCell ref="U4:U6"/>
    <mergeCell ref="V4:V6"/>
    <mergeCell ref="W4:W6"/>
    <mergeCell ref="X4:X6"/>
    <mergeCell ref="A3:A7"/>
    <mergeCell ref="B4:B6"/>
    <mergeCell ref="C4:C6"/>
    <mergeCell ref="D4:D6"/>
    <mergeCell ref="E4:E6"/>
    <mergeCell ref="AC4:AC6"/>
    <mergeCell ref="AX4:AX6"/>
    <mergeCell ref="AY4:AY6"/>
    <mergeCell ref="J20:Y20"/>
    <mergeCell ref="AG20:AT20"/>
    <mergeCell ref="K4:K6"/>
    <mergeCell ref="L4:L6"/>
    <mergeCell ref="M4:M6"/>
    <mergeCell ref="N4:N6"/>
    <mergeCell ref="AZ4:AZ6"/>
    <mergeCell ref="BA4:BA6"/>
    <mergeCell ref="J15:Y16"/>
    <mergeCell ref="AS3:AS6"/>
    <mergeCell ref="AT4:AT6"/>
    <mergeCell ref="AU4:AU6"/>
    <mergeCell ref="AV4:AV6"/>
    <mergeCell ref="AW4:AW6"/>
    <mergeCell ref="AN4:AN6"/>
    <mergeCell ref="AO3:AO6"/>
    <mergeCell ref="AP4:AP6"/>
    <mergeCell ref="AQ4:AQ6"/>
    <mergeCell ref="AR4:AR6"/>
    <mergeCell ref="AI4:AI6"/>
    <mergeCell ref="AA4:AA6"/>
    <mergeCell ref="AB4:AB6"/>
  </mergeCells>
  <pageMargins left="0.7" right="0.49843749999999998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 План для защиты</vt:lpstr>
      <vt:lpstr>титульный  лист </vt:lpstr>
      <vt:lpstr>2. сводные данные</vt:lpstr>
      <vt:lpstr>1. график учебного процесса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metod1</dc:creator>
  <cp:lastModifiedBy>karpushina</cp:lastModifiedBy>
  <cp:lastPrinted>2025-11-25T08:29:53Z</cp:lastPrinted>
  <dcterms:created xsi:type="dcterms:W3CDTF">2011-05-26T10:03:00Z</dcterms:created>
  <dcterms:modified xsi:type="dcterms:W3CDTF">2026-03-06T02:32:21Z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22A5A9B096214BAE8D4370E96A1B572F_12</vt:lpwstr>
  </property>
  <property fmtid="{D5CDD505-2E9C-101B-9397-08002B2CF9AE}" pid="3" name="KSOProductBuildVer">
    <vt:lpwstr>1049-12.2.0.20326</vt:lpwstr>
  </property>
</Properties>
</file>