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3. План учебного процесса25.06" sheetId="21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O30" i="21" l="1"/>
  <c r="O39" i="21" s="1"/>
  <c r="P41" i="21"/>
  <c r="O41" i="21"/>
  <c r="O40" i="21"/>
  <c r="N40" i="21"/>
  <c r="N41" i="21"/>
  <c r="L39" i="21"/>
  <c r="L22" i="21"/>
  <c r="F22" i="21"/>
  <c r="E22" i="21"/>
  <c r="D22" i="21"/>
  <c r="C22" i="21"/>
  <c r="D21" i="21" l="1"/>
  <c r="E21" i="21"/>
  <c r="F21" i="21"/>
  <c r="C21" i="21"/>
  <c r="D39" i="21"/>
  <c r="E39" i="21"/>
  <c r="F39" i="21"/>
  <c r="C39" i="21"/>
  <c r="H30" i="21"/>
  <c r="I30" i="21"/>
  <c r="J30" i="21"/>
  <c r="L30" i="21"/>
  <c r="M30" i="21"/>
  <c r="N30" i="21"/>
  <c r="Q30" i="21"/>
  <c r="R30" i="21"/>
  <c r="P34" i="21"/>
  <c r="O42" i="21"/>
  <c r="N42" i="21"/>
  <c r="G34" i="21"/>
  <c r="P46" i="21"/>
  <c r="P45" i="21"/>
  <c r="P44" i="21"/>
  <c r="P43" i="21"/>
  <c r="P37" i="21"/>
  <c r="P36" i="21"/>
  <c r="P42" i="21" s="1"/>
  <c r="P35" i="21"/>
  <c r="G35" i="21" s="1"/>
  <c r="K35" i="21" s="1"/>
  <c r="P33" i="21"/>
  <c r="G33" i="21" s="1"/>
  <c r="P32" i="21"/>
  <c r="G32" i="21" s="1"/>
  <c r="P31" i="21"/>
  <c r="G31" i="21" s="1"/>
  <c r="P29" i="21"/>
  <c r="P28" i="21"/>
  <c r="G28" i="21"/>
  <c r="K28" i="21" s="1"/>
  <c r="P27" i="21"/>
  <c r="K27" i="21"/>
  <c r="K23" i="21" s="1"/>
  <c r="G27" i="21"/>
  <c r="P26" i="21"/>
  <c r="G26" i="21" s="1"/>
  <c r="P25" i="21"/>
  <c r="G25" i="21" s="1"/>
  <c r="P24" i="21"/>
  <c r="R23" i="21"/>
  <c r="Q23" i="21"/>
  <c r="O23" i="21"/>
  <c r="N23" i="21"/>
  <c r="M23" i="21"/>
  <c r="L23" i="21"/>
  <c r="J23" i="21"/>
  <c r="I23" i="21"/>
  <c r="H23" i="21"/>
  <c r="P20" i="21"/>
  <c r="G20" i="21" s="1"/>
  <c r="P19" i="21"/>
  <c r="G19" i="21" s="1"/>
  <c r="P18" i="21"/>
  <c r="G18" i="21" s="1"/>
  <c r="P17" i="21"/>
  <c r="G17" i="21" s="1"/>
  <c r="P16" i="21"/>
  <c r="G16" i="21" s="1"/>
  <c r="G15" i="21" s="1"/>
  <c r="R15" i="21"/>
  <c r="Q15" i="21"/>
  <c r="P15" i="21"/>
  <c r="O15" i="21"/>
  <c r="N15" i="21"/>
  <c r="M15" i="21"/>
  <c r="L15" i="21"/>
  <c r="K15" i="21"/>
  <c r="J15" i="21"/>
  <c r="I15" i="21"/>
  <c r="H15" i="21"/>
  <c r="P14" i="21"/>
  <c r="Q14" i="21" s="1"/>
  <c r="P13" i="21"/>
  <c r="Q13" i="21" s="1"/>
  <c r="P12" i="21"/>
  <c r="Q12" i="21" s="1"/>
  <c r="P11" i="21"/>
  <c r="Q11" i="21" s="1"/>
  <c r="P10" i="21"/>
  <c r="Q10" i="21" s="1"/>
  <c r="R9" i="21"/>
  <c r="O9" i="21"/>
  <c r="N9" i="21"/>
  <c r="M9" i="21"/>
  <c r="L9" i="21"/>
  <c r="K9" i="21"/>
  <c r="J9" i="21"/>
  <c r="I9" i="21"/>
  <c r="H9" i="21"/>
  <c r="J22" i="21" l="1"/>
  <c r="J21" i="21" s="1"/>
  <c r="J39" i="21"/>
  <c r="M22" i="21"/>
  <c r="M39" i="21"/>
  <c r="I39" i="21"/>
  <c r="I22" i="21"/>
  <c r="H22" i="21"/>
  <c r="H39" i="21"/>
  <c r="Q39" i="21"/>
  <c r="Q22" i="21"/>
  <c r="K30" i="21"/>
  <c r="G36" i="21"/>
  <c r="K36" i="21" s="1"/>
  <c r="O22" i="21"/>
  <c r="R22" i="21"/>
  <c r="R21" i="21" s="1"/>
  <c r="R39" i="21"/>
  <c r="N22" i="21"/>
  <c r="N39" i="21"/>
  <c r="G24" i="21"/>
  <c r="P40" i="21"/>
  <c r="L21" i="21"/>
  <c r="G30" i="21"/>
  <c r="P30" i="21"/>
  <c r="P39" i="21" s="1"/>
  <c r="H21" i="21"/>
  <c r="Q9" i="21"/>
  <c r="M21" i="21"/>
  <c r="O21" i="21"/>
  <c r="G10" i="21"/>
  <c r="G12" i="21"/>
  <c r="G14" i="21"/>
  <c r="I21" i="21"/>
  <c r="N21" i="21"/>
  <c r="Q21" i="21"/>
  <c r="P23" i="21"/>
  <c r="G23" i="21"/>
  <c r="P9" i="21"/>
  <c r="G11" i="21"/>
  <c r="G13" i="21"/>
  <c r="K39" i="21" l="1"/>
  <c r="K22" i="21"/>
  <c r="K21" i="21" s="1"/>
  <c r="G39" i="21"/>
  <c r="G22" i="21"/>
  <c r="P22" i="21"/>
  <c r="P21" i="21" s="1"/>
  <c r="G21" i="21"/>
  <c r="G9" i="21"/>
</calcChain>
</file>

<file path=xl/sharedStrings.xml><?xml version="1.0" encoding="utf-8"?>
<sst xmlns="http://schemas.openxmlformats.org/spreadsheetml/2006/main" count="255" uniqueCount="187">
  <si>
    <t>Физическая культура</t>
  </si>
  <si>
    <t>ОП. 00</t>
  </si>
  <si>
    <t>Электротехника</t>
  </si>
  <si>
    <t>Охрана труда</t>
  </si>
  <si>
    <t>Материаловедение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</si>
  <si>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</si>
  <si>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</si>
  <si>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</si>
  <si>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</si>
  <si>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</si>
  <si>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</si>
  <si>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</si>
  <si>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</si>
  <si>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Техническое черчение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</si>
  <si>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</si>
  <si>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</si>
  <si>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</si>
  <si>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</si>
  <si>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Всего</t>
  </si>
  <si>
    <t>ПА</t>
  </si>
  <si>
    <t>Промежуточная аттестация</t>
  </si>
  <si>
    <t>ПП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</si>
  <si>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</si>
  <si>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</si>
  <si>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</si>
  <si>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</si>
  <si>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</si>
  <si>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</si>
  <si>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</si>
  <si>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</si>
  <si>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</si>
  <si>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</si>
  <si>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</si>
  <si>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</si>
  <si>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</si>
  <si>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</si>
  <si>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</si>
  <si>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</si>
  <si>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</si>
  <si>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</si>
  <si>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</si>
  <si>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</si>
  <si>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</si>
  <si>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</si>
  <si>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</si>
  <si>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</si>
  <si>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</si>
  <si>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</si>
  <si>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</si>
  <si>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</si>
  <si>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МДК.01.01.</t>
  </si>
  <si>
    <t xml:space="preserve">УП.01. </t>
  </si>
  <si>
    <t>МДК.02.01.</t>
  </si>
  <si>
    <t>МДК.02.02.</t>
  </si>
  <si>
    <t>ПП.02.</t>
  </si>
  <si>
    <t>Дисц. МДК</t>
  </si>
  <si>
    <t>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</si>
  <si>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</si>
  <si>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</si>
  <si>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</si>
  <si>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</si>
  <si>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</si>
  <si>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</si>
  <si>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</si>
  <si>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</si>
  <si>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</si>
  <si>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</si>
  <si>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</si>
  <si>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</si>
  <si>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</si>
  <si>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</si>
  <si>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</si>
  <si>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</si>
  <si>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</si>
  <si>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</si>
  <si>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</si>
  <si>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</si>
  <si>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</si>
  <si>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</si>
  <si>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</si>
  <si>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</si>
  <si>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</si>
  <si>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</si>
  <si>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</si>
  <si>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</si>
  <si>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</si>
  <si>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</si>
  <si>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</si>
  <si>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</si>
  <si>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</si>
  <si>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</si>
  <si>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</si>
  <si>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</si>
  <si>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</si>
  <si>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</si>
  <si>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</si>
  <si>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</si>
  <si>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</si>
  <si>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</si>
  <si>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</si>
  <si>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</si>
  <si>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</si>
  <si>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</si>
  <si>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</si>
  <si>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</si>
  <si>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</si>
  <si>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</si>
  <si>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</si>
  <si>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</si>
  <si>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</si>
  <si>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</si>
  <si>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</si>
  <si>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</si>
  <si>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3</t>
  </si>
  <si>
    <t xml:space="preserve">2. Сводные данные по бюджету времени (в неделях и часах) </t>
  </si>
  <si>
    <t>36/1</t>
  </si>
  <si>
    <t>1476/43</t>
  </si>
  <si>
    <t>п па</t>
  </si>
  <si>
    <t>пап</t>
  </si>
  <si>
    <t>Государственная итоговая аттестация</t>
  </si>
  <si>
    <t xml:space="preserve">по программе подготовки квалифицированных рабочих, служащих </t>
  </si>
  <si>
    <t xml:space="preserve">Самостоятельная  работа </t>
  </si>
  <si>
    <t>Учебная нагрузка (час.)</t>
  </si>
  <si>
    <t xml:space="preserve">Всего </t>
  </si>
  <si>
    <t xml:space="preserve">В т.ч. В форме практической подготовки 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</si>
  <si>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</si>
  <si>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</si>
  <si>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</si>
  <si>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</si>
  <si>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</si>
  <si>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</si>
  <si>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</si>
  <si>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</si>
  <si>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</si>
  <si>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</si>
  <si>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</si>
  <si>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 xml:space="preserve">Учебная практика </t>
  </si>
  <si>
    <t xml:space="preserve">Учебная практика  </t>
  </si>
  <si>
    <t>ПП.01.</t>
  </si>
  <si>
    <t>Информационные технологии в транспортной отрасли</t>
  </si>
  <si>
    <t>Индекс</t>
  </si>
  <si>
    <t>23.01.17 МАСТЕР ПО РЕМОНТУ И ОБСЛУЖИВАНИЮ АВТОМОБИЛЕЙ</t>
  </si>
  <si>
    <t>Мастер по ремонту и обслуживанию автомобилей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</si>
  <si>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</si>
  <si>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</si>
  <si>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</si>
  <si>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</si>
  <si>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</si>
  <si>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</si>
  <si>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</si>
  <si>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</si>
  <si>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</si>
  <si>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Выполнение регламентных работ по поддержанию автотранспортных средств в исправном состоянии</t>
  </si>
  <si>
    <t>Устройство автотранспортных средств</t>
  </si>
  <si>
    <t>МДК.01.02.</t>
  </si>
  <si>
    <t>МДК.01.03.</t>
  </si>
  <si>
    <t>Техническое обслуживание автотранспортых средств</t>
  </si>
  <si>
    <t>Предпродажная подготовка автотранспортных средств</t>
  </si>
  <si>
    <t>Экзамен по модулю</t>
  </si>
  <si>
    <t xml:space="preserve">ЭМ.01 </t>
  </si>
  <si>
    <t>Ремонт мезханических систем и установка дополнительного оборудования на автранспортные средства</t>
  </si>
  <si>
    <t>Диагностика автотранспортных средств</t>
  </si>
  <si>
    <t>Ремонт автотранспортных средств</t>
  </si>
  <si>
    <t>МДК.02.03.</t>
  </si>
  <si>
    <t>Установка дополнительного оборудования</t>
  </si>
  <si>
    <t xml:space="preserve"> Государственная  итоговая аттестация проводится в форме демонстрационного экзамена</t>
  </si>
  <si>
    <t xml:space="preserve">ЭМ.02 </t>
  </si>
  <si>
    <t>Основы бережливого производства</t>
  </si>
  <si>
    <t>УП.02.</t>
  </si>
  <si>
    <t>1к</t>
  </si>
  <si>
    <t>2к</t>
  </si>
  <si>
    <t>ОП.04.в</t>
  </si>
  <si>
    <t>Объем образовательной программы, распределенной по курсам и семестрам</t>
  </si>
  <si>
    <t>Теоретические занятия</t>
  </si>
  <si>
    <t xml:space="preserve">Базовый уровень образования - среднее общее </t>
  </si>
  <si>
    <t>Нормативный срок обучения -  10 месяцев</t>
  </si>
  <si>
    <t>216/6</t>
  </si>
  <si>
    <t>252/7</t>
  </si>
  <si>
    <t>972/27</t>
  </si>
  <si>
    <t>п   па</t>
  </si>
  <si>
    <t>Трудовые функции по профессии 18511 Слесарь по ремонту автомобиля</t>
  </si>
  <si>
    <t xml:space="preserve"> № 122/1 от "04 " апреля 2025 г.</t>
  </si>
  <si>
    <t>3.  Учебный план 23.01.17 11 кл БЕЗ П</t>
  </si>
  <si>
    <t>ОП.05.в</t>
  </si>
  <si>
    <t>МДК.02.04.</t>
  </si>
  <si>
    <t xml:space="preserve">  Учебный план 23.01.17 11 кл БЕЗ П</t>
  </si>
  <si>
    <t>Экзамен КВАЛИФИКАЦИОННЫЙ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</si>
</sst>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49" fontId="16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distributed"/>
    </xf>
    <xf numFmtId="0" fontId="16" fillId="6" borderId="2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distributed"/>
    </xf>
    <xf numFmtId="0" fontId="6" fillId="0" borderId="2" xfId="0" applyFont="1" applyBorder="1" applyAlignment="1">
      <alignment horizontal="center" vertical="distributed"/>
    </xf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/>
    <xf numFmtId="0" fontId="14" fillId="0" borderId="0" xfId="0" applyFont="1"/>
    <xf numFmtId="0" fontId="0" fillId="0" borderId="0" xfId="0" applyAlignment="1"/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6" fillId="0" borderId="2" xfId="0" applyFont="1" applyFill="1" applyBorder="1"/>
    <xf numFmtId="0" fontId="16" fillId="4" borderId="2" xfId="0" applyFont="1" applyFill="1" applyBorder="1" applyAlignment="1">
      <alignment horizontal="left" vertical="distributed"/>
    </xf>
    <xf numFmtId="0" fontId="16" fillId="6" borderId="2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textRotation="255"/>
    </xf>
    <xf numFmtId="0" fontId="19" fillId="5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16" fillId="4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 vertical="distributed"/>
    </xf>
    <xf numFmtId="0" fontId="16" fillId="5" borderId="32" xfId="0" applyFont="1" applyFill="1" applyBorder="1" applyAlignment="1">
      <alignment horizontal="center" vertical="center" textRotation="255"/>
    </xf>
    <xf numFmtId="0" fontId="6" fillId="0" borderId="20" xfId="0" applyFont="1" applyBorder="1"/>
    <xf numFmtId="0" fontId="6" fillId="5" borderId="28" xfId="0" applyFont="1" applyFill="1" applyBorder="1" applyAlignment="1">
      <alignment horizontal="center"/>
    </xf>
    <xf numFmtId="0" fontId="6" fillId="0" borderId="24" xfId="0" applyFont="1" applyBorder="1"/>
    <xf numFmtId="0" fontId="1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distributed"/>
    </xf>
    <xf numFmtId="0" fontId="16" fillId="4" borderId="12" xfId="0" applyFont="1" applyFill="1" applyBorder="1" applyAlignment="1">
      <alignment horizontal="center" vertical="distributed"/>
    </xf>
    <xf numFmtId="0" fontId="16" fillId="4" borderId="21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distributed"/>
    </xf>
    <xf numFmtId="0" fontId="6" fillId="5" borderId="13" xfId="0" applyFont="1" applyFill="1" applyBorder="1" applyAlignment="1">
      <alignment horizontal="center" vertical="distributed"/>
    </xf>
    <xf numFmtId="0" fontId="16" fillId="6" borderId="1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16" fillId="4" borderId="36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/>
    </xf>
    <xf numFmtId="0" fontId="16" fillId="4" borderId="36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distributed"/>
    </xf>
    <xf numFmtId="0" fontId="6" fillId="0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distributed"/>
    </xf>
    <xf numFmtId="0" fontId="6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" fontId="16" fillId="4" borderId="36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distributed"/>
    </xf>
    <xf numFmtId="0" fontId="16" fillId="4" borderId="24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distributed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distributed"/>
    </xf>
    <xf numFmtId="0" fontId="6" fillId="6" borderId="12" xfId="0" applyFont="1" applyFill="1" applyBorder="1" applyAlignment="1">
      <alignment horizontal="center" vertical="distributed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5" borderId="4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wrapText="1"/>
    </xf>
    <xf numFmtId="0" fontId="21" fillId="5" borderId="12" xfId="0" applyFont="1" applyFill="1" applyBorder="1" applyAlignment="1">
      <alignment horizontal="center" vertical="top" wrapText="1"/>
    </xf>
    <xf numFmtId="0" fontId="15" fillId="5" borderId="12" xfId="0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/>
    <xf numFmtId="0" fontId="6" fillId="0" borderId="7" xfId="0" applyFont="1" applyBorder="1"/>
    <xf numFmtId="0" fontId="6" fillId="0" borderId="34" xfId="0" applyFont="1" applyBorder="1" applyAlignment="1"/>
    <xf numFmtId="0" fontId="6" fillId="6" borderId="45" xfId="0" applyFont="1" applyFill="1" applyBorder="1" applyAlignment="1">
      <alignment horizontal="center" vertical="distributed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45" xfId="0" applyFont="1" applyFill="1" applyBorder="1" applyAlignment="1">
      <alignment horizontal="center"/>
    </xf>
    <xf numFmtId="0" fontId="16" fillId="3" borderId="4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distributed"/>
    </xf>
    <xf numFmtId="0" fontId="6" fillId="0" borderId="12" xfId="0" applyFont="1" applyBorder="1" applyAlignment="1">
      <alignment horizont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16" fillId="4" borderId="45" xfId="0" applyFont="1" applyFill="1" applyBorder="1" applyAlignment="1">
      <alignment horizontal="center" vertical="distributed"/>
    </xf>
    <xf numFmtId="0" fontId="16" fillId="4" borderId="47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distributed"/>
    </xf>
    <xf numFmtId="0" fontId="6" fillId="0" borderId="7" xfId="0" applyFont="1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distributed"/>
    </xf>
    <xf numFmtId="0" fontId="22" fillId="5" borderId="12" xfId="0" applyFont="1" applyFill="1" applyBorder="1" applyAlignment="1">
      <alignment horizontal="center" vertical="top" wrapText="1"/>
    </xf>
    <xf numFmtId="0" fontId="10" fillId="0" borderId="0" xfId="0" applyFont="1" applyFill="1" applyAlignment="1"/>
    <xf numFmtId="0" fontId="0" fillId="0" borderId="0" xfId="0" applyFill="1" applyAlignment="1"/>
    <xf numFmtId="0" fontId="17" fillId="0" borderId="0" xfId="0" applyFont="1" applyBorder="1" applyAlignment="1">
      <alignment horizontal="center"/>
    </xf>
    <xf numFmtId="0" fontId="20" fillId="5" borderId="23" xfId="0" applyFont="1" applyFill="1" applyBorder="1" applyAlignment="1">
      <alignment horizontal="center" vertical="center" textRotation="90" wrapText="1"/>
    </xf>
    <xf numFmtId="0" fontId="20" fillId="5" borderId="42" xfId="0" applyFont="1" applyFill="1" applyBorder="1" applyAlignment="1">
      <alignment horizontal="center" vertical="center" textRotation="90" wrapText="1"/>
    </xf>
    <xf numFmtId="0" fontId="20" fillId="5" borderId="24" xfId="0" applyFont="1" applyFill="1" applyBorder="1" applyAlignment="1">
      <alignment horizontal="center" vertical="center" textRotation="90" wrapText="1"/>
    </xf>
    <xf numFmtId="0" fontId="20" fillId="5" borderId="46" xfId="0" applyFont="1" applyFill="1" applyBorder="1" applyAlignment="1">
      <alignment horizontal="center" vertical="center" textRotation="90" wrapText="1"/>
    </xf>
    <xf numFmtId="0" fontId="20" fillId="5" borderId="49" xfId="0" applyFont="1" applyFill="1" applyBorder="1" applyAlignment="1">
      <alignment horizontal="center" vertical="center" textRotation="90" wrapText="1"/>
    </xf>
    <xf numFmtId="0" fontId="20" fillId="5" borderId="47" xfId="0" applyFont="1" applyFill="1" applyBorder="1" applyAlignment="1">
      <alignment horizontal="center" vertical="center" textRotation="90" wrapText="1"/>
    </xf>
    <xf numFmtId="0" fontId="17" fillId="0" borderId="31" xfId="0" applyFont="1" applyBorder="1" applyAlignment="1">
      <alignment horizontal="center"/>
    </xf>
    <xf numFmtId="0" fontId="16" fillId="5" borderId="2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1" fontId="16" fillId="5" borderId="26" xfId="0" applyNumberFormat="1" applyFont="1" applyFill="1" applyBorder="1" applyAlignment="1">
      <alignment horizontal="center" vertical="center" textRotation="89"/>
    </xf>
    <xf numFmtId="1" fontId="16" fillId="5" borderId="3" xfId="0" applyNumberFormat="1" applyFont="1" applyFill="1" applyBorder="1" applyAlignment="1">
      <alignment horizontal="center" vertical="center" textRotation="89"/>
    </xf>
    <xf numFmtId="1" fontId="16" fillId="5" borderId="33" xfId="0" applyNumberFormat="1" applyFont="1" applyFill="1" applyBorder="1" applyAlignment="1">
      <alignment horizontal="center" vertical="center" textRotation="89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distributed"/>
    </xf>
    <xf numFmtId="0" fontId="6" fillId="5" borderId="4" xfId="0" applyFont="1" applyFill="1" applyBorder="1" applyAlignment="1">
      <alignment horizontal="center" vertical="distributed"/>
    </xf>
    <xf numFmtId="0" fontId="6" fillId="5" borderId="3" xfId="0" applyFont="1" applyFill="1" applyBorder="1" applyAlignment="1">
      <alignment horizontal="center" vertical="distributed"/>
    </xf>
    <xf numFmtId="0" fontId="20" fillId="5" borderId="2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/>
    </xf>
    <xf numFmtId="0" fontId="20" fillId="5" borderId="3" xfId="0" applyFont="1" applyFill="1" applyBorder="1" applyAlignment="1">
      <alignment horizontal="center" vertical="center" textRotation="90"/>
    </xf>
    <xf numFmtId="0" fontId="20" fillId="5" borderId="4" xfId="0" applyFont="1" applyFill="1" applyBorder="1" applyAlignment="1">
      <alignment horizontal="center" vertical="center" textRotation="90"/>
    </xf>
    <xf numFmtId="0" fontId="20" fillId="5" borderId="25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5" borderId="2" xfId="0" applyFont="1" applyFill="1" applyBorder="1" applyAlignment="1">
      <alignment horizontal="center" vertical="distributed"/>
    </xf>
    <xf numFmtId="0" fontId="20" fillId="5" borderId="12" xfId="0" applyFont="1" applyFill="1" applyBorder="1" applyAlignment="1">
      <alignment horizontal="center" vertical="distributed"/>
    </xf>
    <xf numFmtId="0" fontId="20" fillId="5" borderId="50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distributed"/>
    </xf>
    <xf numFmtId="0" fontId="20" fillId="5" borderId="11" xfId="0" applyFont="1" applyFill="1" applyBorder="1" applyAlignment="1">
      <alignment horizontal="center" vertical="distributed"/>
    </xf>
    <xf numFmtId="0" fontId="20" fillId="5" borderId="43" xfId="0" applyFont="1" applyFill="1" applyBorder="1" applyAlignment="1">
      <alignment horizontal="center" vertical="distributed"/>
    </xf>
    <xf numFmtId="0" fontId="20" fillId="5" borderId="6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52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28" xfId="0" applyFont="1" applyFill="1" applyBorder="1" applyAlignment="1">
      <alignment horizontal="center" vertical="center" textRotation="90" wrapText="1"/>
    </xf>
    <xf numFmtId="0" fontId="20" fillId="5" borderId="22" xfId="0" applyFont="1" applyFill="1" applyBorder="1" applyAlignment="1">
      <alignment horizontal="center" vertical="center" textRotation="90" wrapText="1"/>
    </xf>
    <xf numFmtId="0" fontId="20" fillId="5" borderId="21" xfId="0" applyFont="1" applyFill="1" applyBorder="1" applyAlignment="1">
      <alignment horizontal="center" vertical="center" textRotation="90" wrapText="1"/>
    </xf>
    <xf numFmtId="0" fontId="10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textRotation="90"/>
    </xf>
    <xf numFmtId="49" fontId="17" fillId="0" borderId="12" xfId="0" applyNumberFormat="1" applyFont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49" fontId="17" fillId="0" borderId="14" xfId="0" applyNumberFormat="1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textRotation="89"/>
    </xf>
    <xf numFmtId="0" fontId="17" fillId="0" borderId="2" xfId="0" applyFont="1" applyBorder="1" applyAlignment="1">
      <alignment horizontal="center" vertical="center" textRotation="89"/>
    </xf>
    <xf numFmtId="0" fontId="17" fillId="0" borderId="18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2" fillId="0" borderId="0" xfId="0" applyFont="1" applyAlignment="1"/>
    <xf numFmtId="0" fontId="1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Layout" topLeftCell="A25" zoomScale="80" zoomScalePageLayoutView="80" workbookViewId="0">
      <selection activeCell="B38" sqref="B38"/>
    </sheetView>
  </sheetViews>
  <sheetFormatPr defaultColWidth="9.140625" defaultRowHeight="15" x14ac:dyDescent="0.25"/>
  <cols>
    <col min="1" max="1" width="16.85546875" style="1" customWidth="1"/>
    <col min="2" max="2" width="47.42578125" style="1" customWidth="1"/>
    <col min="3" max="3" width="4.5703125" style="1" customWidth="1"/>
    <col min="4" max="5" width="5.7109375" style="1" customWidth="1"/>
    <col min="6" max="6" width="4" style="1" customWidth="1"/>
    <col min="7" max="7" width="6.42578125" style="1" customWidth="1"/>
    <col min="8" max="9" width="5.5703125" style="1" customWidth="1"/>
    <col min="10" max="10" width="7.5703125" style="1" customWidth="1"/>
    <col min="11" max="11" width="5" style="1" customWidth="1"/>
    <col min="12" max="12" width="5.85546875" style="1" customWidth="1"/>
    <col min="13" max="13" width="7.7109375" style="1" customWidth="1"/>
    <col min="14" max="14" width="9.42578125" style="1" customWidth="1"/>
    <col min="15" max="15" width="8.140625" style="1" customWidth="1"/>
    <col min="16" max="16" width="10.5703125" style="1" customWidth="1"/>
    <col min="17" max="18" width="6.5703125" style="1" customWidth="1"/>
    <col min="19" max="16384" width="9.140625" style="1"/>
  </cols>
  <sheetData>
    <row r="1" spans="1:25" ht="19.5" thickBot="1" x14ac:dyDescent="0.35">
      <c r="A1" s="168" t="s">
        <v>182</v>
      </c>
      <c r="B1" s="168"/>
      <c r="C1" s="168"/>
      <c r="D1" s="168"/>
      <c r="E1" s="168"/>
      <c r="F1" s="168"/>
      <c r="G1" s="168"/>
    </row>
    <row r="2" spans="1:25" ht="27.75" customHeight="1" thickBot="1" x14ac:dyDescent="0.3">
      <c r="A2" s="186" t="s">
        <v>140</v>
      </c>
      <c r="B2" s="189" t="s">
        <v>125</v>
      </c>
      <c r="C2" s="192" t="s">
        <v>15</v>
      </c>
      <c r="D2" s="193"/>
      <c r="E2" s="193"/>
      <c r="F2" s="194"/>
      <c r="G2" s="209" t="s">
        <v>122</v>
      </c>
      <c r="H2" s="210"/>
      <c r="I2" s="210"/>
      <c r="J2" s="210"/>
      <c r="K2" s="210"/>
      <c r="L2" s="210"/>
      <c r="M2" s="211"/>
      <c r="N2" s="206" t="s">
        <v>16</v>
      </c>
      <c r="O2" s="207"/>
      <c r="P2" s="208"/>
      <c r="Q2" s="198" t="s">
        <v>131</v>
      </c>
      <c r="R2" s="201" t="s">
        <v>132</v>
      </c>
    </row>
    <row r="3" spans="1:25" ht="34.5" customHeight="1" thickBot="1" x14ac:dyDescent="0.3">
      <c r="A3" s="187"/>
      <c r="B3" s="190"/>
      <c r="C3" s="195"/>
      <c r="D3" s="196"/>
      <c r="E3" s="196"/>
      <c r="F3" s="197"/>
      <c r="G3" s="182" t="s">
        <v>123</v>
      </c>
      <c r="H3" s="204" t="s">
        <v>130</v>
      </c>
      <c r="I3" s="204"/>
      <c r="J3" s="204"/>
      <c r="K3" s="204"/>
      <c r="L3" s="204"/>
      <c r="M3" s="205"/>
      <c r="N3" s="206" t="s">
        <v>172</v>
      </c>
      <c r="O3" s="207"/>
      <c r="P3" s="208"/>
      <c r="Q3" s="199"/>
      <c r="R3" s="202"/>
    </row>
    <row r="4" spans="1:25" ht="25.9" customHeight="1" x14ac:dyDescent="0.25">
      <c r="A4" s="187"/>
      <c r="B4" s="190"/>
      <c r="C4" s="182" t="s">
        <v>42</v>
      </c>
      <c r="D4" s="183" t="s">
        <v>43</v>
      </c>
      <c r="E4" s="183" t="s">
        <v>44</v>
      </c>
      <c r="F4" s="183" t="s">
        <v>45</v>
      </c>
      <c r="G4" s="182"/>
      <c r="H4" s="182" t="s">
        <v>124</v>
      </c>
      <c r="I4" s="212" t="s">
        <v>127</v>
      </c>
      <c r="J4" s="213"/>
      <c r="K4" s="183" t="s">
        <v>128</v>
      </c>
      <c r="L4" s="183" t="s">
        <v>121</v>
      </c>
      <c r="M4" s="162" t="s">
        <v>129</v>
      </c>
      <c r="N4" s="214" t="s">
        <v>17</v>
      </c>
      <c r="O4" s="215"/>
      <c r="P4" s="216"/>
      <c r="Q4" s="199"/>
      <c r="R4" s="202"/>
    </row>
    <row r="5" spans="1:25" ht="25.15" customHeight="1" x14ac:dyDescent="0.25">
      <c r="A5" s="187"/>
      <c r="B5" s="190"/>
      <c r="C5" s="182"/>
      <c r="D5" s="184"/>
      <c r="E5" s="184"/>
      <c r="F5" s="184"/>
      <c r="G5" s="182"/>
      <c r="H5" s="182"/>
      <c r="I5" s="217" t="s">
        <v>173</v>
      </c>
      <c r="J5" s="217" t="s">
        <v>126</v>
      </c>
      <c r="K5" s="184"/>
      <c r="L5" s="184"/>
      <c r="M5" s="163"/>
      <c r="N5" s="220" t="s">
        <v>133</v>
      </c>
      <c r="O5" s="162" t="s">
        <v>134</v>
      </c>
      <c r="P5" s="165" t="s">
        <v>135</v>
      </c>
      <c r="Q5" s="199"/>
      <c r="R5" s="202"/>
    </row>
    <row r="6" spans="1:25" ht="26.25" customHeight="1" x14ac:dyDescent="0.25">
      <c r="A6" s="187"/>
      <c r="B6" s="190"/>
      <c r="C6" s="182"/>
      <c r="D6" s="184"/>
      <c r="E6" s="184"/>
      <c r="F6" s="184"/>
      <c r="G6" s="182"/>
      <c r="H6" s="182"/>
      <c r="I6" s="218"/>
      <c r="J6" s="218"/>
      <c r="K6" s="184"/>
      <c r="L6" s="184"/>
      <c r="M6" s="163"/>
      <c r="N6" s="221"/>
      <c r="O6" s="163"/>
      <c r="P6" s="166"/>
      <c r="Q6" s="199"/>
      <c r="R6" s="202"/>
    </row>
    <row r="7" spans="1:25" ht="39" customHeight="1" x14ac:dyDescent="0.25">
      <c r="A7" s="188"/>
      <c r="B7" s="191"/>
      <c r="C7" s="182"/>
      <c r="D7" s="185"/>
      <c r="E7" s="185"/>
      <c r="F7" s="185"/>
      <c r="G7" s="182"/>
      <c r="H7" s="182"/>
      <c r="I7" s="219"/>
      <c r="J7" s="219"/>
      <c r="K7" s="185"/>
      <c r="L7" s="185"/>
      <c r="M7" s="164"/>
      <c r="N7" s="222"/>
      <c r="O7" s="164"/>
      <c r="P7" s="167"/>
      <c r="Q7" s="200"/>
      <c r="R7" s="203"/>
    </row>
    <row r="8" spans="1:25" x14ac:dyDescent="0.25">
      <c r="A8" s="77">
        <v>1</v>
      </c>
      <c r="B8" s="23">
        <v>2</v>
      </c>
      <c r="C8" s="21" t="s">
        <v>113</v>
      </c>
      <c r="D8" s="22">
        <v>4</v>
      </c>
      <c r="E8" s="22">
        <v>5</v>
      </c>
      <c r="F8" s="23">
        <v>6</v>
      </c>
      <c r="G8" s="23">
        <v>9</v>
      </c>
      <c r="H8" s="23">
        <v>10</v>
      </c>
      <c r="I8" s="23">
        <v>11</v>
      </c>
      <c r="J8" s="23">
        <v>12</v>
      </c>
      <c r="K8" s="23">
        <v>13</v>
      </c>
      <c r="L8" s="23">
        <v>14</v>
      </c>
      <c r="M8" s="109">
        <v>15</v>
      </c>
      <c r="N8" s="104">
        <v>19</v>
      </c>
      <c r="O8" s="141">
        <v>20</v>
      </c>
      <c r="P8" s="148">
        <v>21</v>
      </c>
      <c r="Q8" s="104">
        <v>22</v>
      </c>
      <c r="R8" s="23">
        <v>23</v>
      </c>
      <c r="S8" s="3"/>
      <c r="T8" s="3"/>
      <c r="U8" s="3"/>
      <c r="V8" s="3"/>
      <c r="W8" s="3"/>
      <c r="X8" s="3"/>
      <c r="Y8" s="3"/>
    </row>
    <row r="9" spans="1:25" ht="18" customHeight="1" x14ac:dyDescent="0.25">
      <c r="A9" s="74" t="s">
        <v>143</v>
      </c>
      <c r="B9" s="60" t="s">
        <v>144</v>
      </c>
      <c r="C9" s="35">
        <v>1</v>
      </c>
      <c r="D9" s="35">
        <v>0</v>
      </c>
      <c r="E9" s="35">
        <v>5</v>
      </c>
      <c r="F9" s="101">
        <v>0</v>
      </c>
      <c r="G9" s="35">
        <f>G10+G11+G12+G13+G14</f>
        <v>180</v>
      </c>
      <c r="H9" s="35">
        <f t="shared" ref="H9:R9" si="0">H10+H11+H12+H13+H14</f>
        <v>54</v>
      </c>
      <c r="I9" s="35">
        <f t="shared" si="0"/>
        <v>92</v>
      </c>
      <c r="J9" s="35">
        <f t="shared" si="0"/>
        <v>88</v>
      </c>
      <c r="K9" s="35">
        <f t="shared" si="0"/>
        <v>0</v>
      </c>
      <c r="L9" s="35">
        <f t="shared" si="0"/>
        <v>0</v>
      </c>
      <c r="M9" s="110">
        <f t="shared" si="0"/>
        <v>12</v>
      </c>
      <c r="N9" s="105">
        <f t="shared" si="0"/>
        <v>72</v>
      </c>
      <c r="O9" s="110">
        <f t="shared" si="0"/>
        <v>108</v>
      </c>
      <c r="P9" s="149">
        <f t="shared" si="0"/>
        <v>180</v>
      </c>
      <c r="Q9" s="105">
        <f t="shared" si="0"/>
        <v>180</v>
      </c>
      <c r="R9" s="35">
        <f t="shared" si="0"/>
        <v>0</v>
      </c>
      <c r="S9" s="5"/>
      <c r="T9" s="5"/>
      <c r="U9" s="5"/>
      <c r="V9" s="5"/>
      <c r="W9" s="5"/>
    </row>
    <row r="10" spans="1:25" ht="21.75" customHeight="1" x14ac:dyDescent="0.25">
      <c r="A10" s="102" t="s">
        <v>145</v>
      </c>
      <c r="B10" s="78" t="s">
        <v>150</v>
      </c>
      <c r="C10" s="95"/>
      <c r="D10" s="26"/>
      <c r="E10" s="26">
        <v>1</v>
      </c>
      <c r="F10" s="97"/>
      <c r="G10" s="28">
        <f>P10</f>
        <v>36</v>
      </c>
      <c r="H10" s="29">
        <v>8</v>
      </c>
      <c r="I10" s="29">
        <v>28</v>
      </c>
      <c r="J10" s="98">
        <v>8</v>
      </c>
      <c r="K10" s="98"/>
      <c r="L10" s="98"/>
      <c r="M10" s="111">
        <v>2</v>
      </c>
      <c r="N10" s="106">
        <v>36</v>
      </c>
      <c r="O10" s="111"/>
      <c r="P10" s="135">
        <f>O10+N10</f>
        <v>36</v>
      </c>
      <c r="Q10" s="129">
        <f>P10</f>
        <v>36</v>
      </c>
      <c r="R10" s="67"/>
      <c r="S10" s="5"/>
      <c r="T10" s="5"/>
      <c r="U10" s="5"/>
      <c r="V10" s="5"/>
      <c r="W10" s="5"/>
    </row>
    <row r="11" spans="1:25" ht="30.75" customHeight="1" x14ac:dyDescent="0.25">
      <c r="A11" s="102" t="s">
        <v>146</v>
      </c>
      <c r="B11" s="78" t="s">
        <v>151</v>
      </c>
      <c r="C11" s="30">
        <v>1</v>
      </c>
      <c r="D11" s="27"/>
      <c r="E11" s="27">
        <v>2</v>
      </c>
      <c r="F11" s="2"/>
      <c r="G11" s="28">
        <f t="shared" ref="G11:G14" si="1">P11</f>
        <v>36</v>
      </c>
      <c r="H11" s="90">
        <v>10</v>
      </c>
      <c r="I11" s="90">
        <v>26</v>
      </c>
      <c r="J11" s="63">
        <v>10</v>
      </c>
      <c r="K11" s="63"/>
      <c r="L11" s="63"/>
      <c r="M11" s="112">
        <v>2</v>
      </c>
      <c r="N11" s="107">
        <v>18</v>
      </c>
      <c r="O11" s="112">
        <v>18</v>
      </c>
      <c r="P11" s="135">
        <f t="shared" ref="P11:P14" si="2">O11+N11</f>
        <v>36</v>
      </c>
      <c r="Q11" s="129">
        <f t="shared" ref="Q11:Q14" si="3">P11</f>
        <v>36</v>
      </c>
      <c r="R11" s="58"/>
      <c r="S11" s="5"/>
      <c r="T11" s="5"/>
      <c r="U11" s="5"/>
      <c r="V11" s="5"/>
      <c r="W11" s="5"/>
    </row>
    <row r="12" spans="1:25" ht="17.25" customHeight="1" x14ac:dyDescent="0.25">
      <c r="A12" s="102" t="s">
        <v>147</v>
      </c>
      <c r="B12" s="78" t="s">
        <v>14</v>
      </c>
      <c r="C12" s="30"/>
      <c r="D12" s="27"/>
      <c r="E12" s="27">
        <v>2</v>
      </c>
      <c r="F12" s="2"/>
      <c r="G12" s="28">
        <f t="shared" si="1"/>
        <v>36</v>
      </c>
      <c r="H12" s="90">
        <v>18</v>
      </c>
      <c r="I12" s="90">
        <v>18</v>
      </c>
      <c r="J12" s="63">
        <v>18</v>
      </c>
      <c r="K12" s="63"/>
      <c r="L12" s="63"/>
      <c r="M12" s="112">
        <v>2</v>
      </c>
      <c r="N12" s="107"/>
      <c r="O12" s="112">
        <v>36</v>
      </c>
      <c r="P12" s="135">
        <f t="shared" si="2"/>
        <v>36</v>
      </c>
      <c r="Q12" s="129">
        <f t="shared" si="3"/>
        <v>36</v>
      </c>
      <c r="R12" s="58"/>
      <c r="S12" s="5"/>
      <c r="T12" s="5"/>
      <c r="U12" s="5"/>
      <c r="V12" s="5"/>
      <c r="W12" s="5"/>
    </row>
    <row r="13" spans="1:25" ht="17.25" customHeight="1" x14ac:dyDescent="0.25">
      <c r="A13" s="102" t="s">
        <v>148</v>
      </c>
      <c r="B13" s="78" t="s">
        <v>0</v>
      </c>
      <c r="C13" s="30"/>
      <c r="D13" s="27">
        <v>1</v>
      </c>
      <c r="E13" s="27">
        <v>2</v>
      </c>
      <c r="F13" s="2"/>
      <c r="G13" s="28">
        <f t="shared" si="1"/>
        <v>36</v>
      </c>
      <c r="H13" s="90"/>
      <c r="I13" s="90">
        <v>2</v>
      </c>
      <c r="J13" s="63">
        <v>34</v>
      </c>
      <c r="K13" s="63"/>
      <c r="L13" s="63"/>
      <c r="M13" s="112">
        <v>4</v>
      </c>
      <c r="N13" s="107">
        <v>18</v>
      </c>
      <c r="O13" s="112">
        <v>18</v>
      </c>
      <c r="P13" s="135">
        <f t="shared" si="2"/>
        <v>36</v>
      </c>
      <c r="Q13" s="129">
        <f t="shared" si="3"/>
        <v>36</v>
      </c>
      <c r="R13" s="58"/>
      <c r="S13" s="5"/>
      <c r="T13" s="5"/>
      <c r="U13" s="5"/>
      <c r="V13" s="5"/>
      <c r="W13" s="5"/>
    </row>
    <row r="14" spans="1:25" ht="18" customHeight="1" x14ac:dyDescent="0.25">
      <c r="A14" s="102" t="s">
        <v>149</v>
      </c>
      <c r="B14" s="78" t="s">
        <v>167</v>
      </c>
      <c r="C14" s="30"/>
      <c r="D14" s="27"/>
      <c r="E14" s="27">
        <v>2</v>
      </c>
      <c r="F14" s="2"/>
      <c r="G14" s="28">
        <f t="shared" si="1"/>
        <v>36</v>
      </c>
      <c r="H14" s="90">
        <v>18</v>
      </c>
      <c r="I14" s="90">
        <v>18</v>
      </c>
      <c r="J14" s="63">
        <v>18</v>
      </c>
      <c r="K14" s="63"/>
      <c r="L14" s="63"/>
      <c r="M14" s="112">
        <v>2</v>
      </c>
      <c r="N14" s="107"/>
      <c r="O14" s="112">
        <v>36</v>
      </c>
      <c r="P14" s="135">
        <f t="shared" si="2"/>
        <v>36</v>
      </c>
      <c r="Q14" s="129">
        <f t="shared" si="3"/>
        <v>36</v>
      </c>
      <c r="R14" s="58"/>
      <c r="S14" s="5"/>
      <c r="T14" s="5"/>
      <c r="U14" s="5"/>
      <c r="V14" s="5"/>
      <c r="W14" s="5"/>
    </row>
    <row r="15" spans="1:25" ht="18" customHeight="1" x14ac:dyDescent="0.25">
      <c r="A15" s="74" t="s">
        <v>1</v>
      </c>
      <c r="B15" s="60" t="s">
        <v>12</v>
      </c>
      <c r="C15" s="35">
        <v>0</v>
      </c>
      <c r="D15" s="35">
        <v>0</v>
      </c>
      <c r="E15" s="35">
        <v>3</v>
      </c>
      <c r="F15" s="101">
        <v>0</v>
      </c>
      <c r="G15" s="35">
        <f>G16+G17+G18+G19+G20</f>
        <v>192</v>
      </c>
      <c r="H15" s="35">
        <f t="shared" ref="H15:R15" si="4">H16+H17+H18+H19+H20</f>
        <v>72</v>
      </c>
      <c r="I15" s="35">
        <f t="shared" si="4"/>
        <v>114</v>
      </c>
      <c r="J15" s="35">
        <f t="shared" si="4"/>
        <v>78</v>
      </c>
      <c r="K15" s="35">
        <f t="shared" si="4"/>
        <v>0</v>
      </c>
      <c r="L15" s="35">
        <f t="shared" si="4"/>
        <v>0</v>
      </c>
      <c r="M15" s="110">
        <f t="shared" si="4"/>
        <v>10</v>
      </c>
      <c r="N15" s="105">
        <f t="shared" si="4"/>
        <v>84</v>
      </c>
      <c r="O15" s="110">
        <f t="shared" si="4"/>
        <v>108</v>
      </c>
      <c r="P15" s="149">
        <f t="shared" si="4"/>
        <v>192</v>
      </c>
      <c r="Q15" s="105">
        <f t="shared" si="4"/>
        <v>108</v>
      </c>
      <c r="R15" s="35">
        <f t="shared" si="4"/>
        <v>84</v>
      </c>
      <c r="S15" s="5"/>
      <c r="T15" s="5"/>
      <c r="U15" s="5"/>
      <c r="V15" s="5"/>
      <c r="W15" s="5"/>
    </row>
    <row r="16" spans="1:25" s="19" customFormat="1" ht="24.75" customHeight="1" x14ac:dyDescent="0.25">
      <c r="A16" s="94" t="s">
        <v>47</v>
      </c>
      <c r="B16" s="95" t="s">
        <v>4</v>
      </c>
      <c r="C16" s="95"/>
      <c r="D16" s="26"/>
      <c r="E16" s="26">
        <v>1</v>
      </c>
      <c r="F16" s="97"/>
      <c r="G16" s="28">
        <f>P16</f>
        <v>36</v>
      </c>
      <c r="H16" s="29">
        <v>12</v>
      </c>
      <c r="I16" s="29">
        <v>24</v>
      </c>
      <c r="J16" s="98">
        <v>12</v>
      </c>
      <c r="K16" s="98"/>
      <c r="L16" s="98"/>
      <c r="M16" s="111">
        <v>2</v>
      </c>
      <c r="N16" s="106">
        <v>36</v>
      </c>
      <c r="O16" s="111"/>
      <c r="P16" s="135">
        <f>O16+N16</f>
        <v>36</v>
      </c>
      <c r="Q16" s="129">
        <v>36</v>
      </c>
      <c r="R16" s="67">
        <v>0</v>
      </c>
      <c r="S16" s="18"/>
      <c r="T16" s="18"/>
      <c r="U16" s="18"/>
      <c r="V16" s="18"/>
      <c r="W16" s="18"/>
    </row>
    <row r="17" spans="1:23" s="19" customFormat="1" ht="18.75" customHeight="1" x14ac:dyDescent="0.25">
      <c r="A17" s="94" t="s">
        <v>48</v>
      </c>
      <c r="B17" s="95" t="s">
        <v>2</v>
      </c>
      <c r="C17" s="95"/>
      <c r="D17" s="26"/>
      <c r="E17" s="177" t="s">
        <v>170</v>
      </c>
      <c r="F17" s="97"/>
      <c r="G17" s="28">
        <f t="shared" ref="G17:G20" si="5">P17</f>
        <v>36</v>
      </c>
      <c r="H17" s="29">
        <v>18</v>
      </c>
      <c r="I17" s="29">
        <v>18</v>
      </c>
      <c r="J17" s="98">
        <v>18</v>
      </c>
      <c r="K17" s="98"/>
      <c r="L17" s="98"/>
      <c r="M17" s="111">
        <v>2</v>
      </c>
      <c r="N17" s="106"/>
      <c r="O17" s="111">
        <v>36</v>
      </c>
      <c r="P17" s="135">
        <f t="shared" ref="P17:P20" si="6">O17+N17</f>
        <v>36</v>
      </c>
      <c r="Q17" s="129">
        <v>36</v>
      </c>
      <c r="R17" s="67">
        <v>0</v>
      </c>
      <c r="S17" s="18"/>
      <c r="T17" s="18"/>
      <c r="U17" s="18"/>
      <c r="V17" s="18"/>
      <c r="W17" s="18"/>
    </row>
    <row r="18" spans="1:23" s="19" customFormat="1" ht="21" customHeight="1" x14ac:dyDescent="0.25">
      <c r="A18" s="94" t="s">
        <v>49</v>
      </c>
      <c r="B18" s="95" t="s">
        <v>3</v>
      </c>
      <c r="C18" s="95"/>
      <c r="D18" s="26"/>
      <c r="E18" s="178"/>
      <c r="F18" s="26"/>
      <c r="G18" s="28">
        <f t="shared" si="5"/>
        <v>36</v>
      </c>
      <c r="H18" s="29">
        <v>12</v>
      </c>
      <c r="I18" s="29">
        <v>18</v>
      </c>
      <c r="J18" s="98">
        <v>18</v>
      </c>
      <c r="K18" s="98"/>
      <c r="L18" s="98"/>
      <c r="M18" s="111">
        <v>2</v>
      </c>
      <c r="N18" s="106"/>
      <c r="O18" s="111">
        <v>36</v>
      </c>
      <c r="P18" s="135">
        <f t="shared" si="6"/>
        <v>36</v>
      </c>
      <c r="Q18" s="129">
        <v>36</v>
      </c>
      <c r="R18" s="67">
        <v>0</v>
      </c>
      <c r="S18" s="18"/>
      <c r="T18" s="18"/>
      <c r="U18" s="18"/>
      <c r="V18" s="18"/>
      <c r="W18" s="18"/>
    </row>
    <row r="19" spans="1:23" s="19" customFormat="1" ht="19.5" customHeight="1" x14ac:dyDescent="0.25">
      <c r="A19" s="94" t="s">
        <v>171</v>
      </c>
      <c r="B19" s="95" t="s">
        <v>13</v>
      </c>
      <c r="C19" s="95"/>
      <c r="D19" s="26"/>
      <c r="E19" s="26">
        <v>1</v>
      </c>
      <c r="F19" s="26"/>
      <c r="G19" s="28">
        <f t="shared" si="5"/>
        <v>48</v>
      </c>
      <c r="H19" s="29">
        <v>12</v>
      </c>
      <c r="I19" s="29">
        <v>36</v>
      </c>
      <c r="J19" s="98">
        <v>12</v>
      </c>
      <c r="K19" s="98"/>
      <c r="L19" s="98"/>
      <c r="M19" s="111">
        <v>2</v>
      </c>
      <c r="N19" s="106">
        <v>48</v>
      </c>
      <c r="O19" s="111"/>
      <c r="P19" s="135">
        <f t="shared" si="6"/>
        <v>48</v>
      </c>
      <c r="Q19" s="129"/>
      <c r="R19" s="67">
        <v>48</v>
      </c>
      <c r="S19" s="18"/>
      <c r="T19" s="18"/>
      <c r="U19" s="18"/>
      <c r="V19" s="18"/>
      <c r="W19" s="18"/>
    </row>
    <row r="20" spans="1:23" s="20" customFormat="1" ht="29.25" customHeight="1" x14ac:dyDescent="0.25">
      <c r="A20" s="94" t="s">
        <v>183</v>
      </c>
      <c r="B20" s="96" t="s">
        <v>139</v>
      </c>
      <c r="C20" s="96"/>
      <c r="D20" s="26"/>
      <c r="E20" s="26" t="s">
        <v>170</v>
      </c>
      <c r="F20" s="97"/>
      <c r="G20" s="28">
        <f t="shared" si="5"/>
        <v>36</v>
      </c>
      <c r="H20" s="29">
        <v>18</v>
      </c>
      <c r="I20" s="29">
        <v>18</v>
      </c>
      <c r="J20" s="98">
        <v>18</v>
      </c>
      <c r="K20" s="98"/>
      <c r="L20" s="103"/>
      <c r="M20" s="113">
        <v>2</v>
      </c>
      <c r="N20" s="106"/>
      <c r="O20" s="111">
        <v>36</v>
      </c>
      <c r="P20" s="135">
        <f t="shared" si="6"/>
        <v>36</v>
      </c>
      <c r="Q20" s="129"/>
      <c r="R20" s="67">
        <v>36</v>
      </c>
      <c r="S20" s="53"/>
      <c r="T20" s="53"/>
      <c r="U20" s="53"/>
      <c r="V20" s="53"/>
      <c r="W20" s="53"/>
    </row>
    <row r="21" spans="1:23" ht="15" customHeight="1" x14ac:dyDescent="0.25">
      <c r="A21" s="65" t="s">
        <v>5</v>
      </c>
      <c r="B21" s="59" t="s">
        <v>6</v>
      </c>
      <c r="C21" s="59">
        <f>C22</f>
        <v>0</v>
      </c>
      <c r="D21" s="59">
        <f t="shared" ref="D21:F21" si="7">D22</f>
        <v>0</v>
      </c>
      <c r="E21" s="59">
        <f t="shared" si="7"/>
        <v>3</v>
      </c>
      <c r="F21" s="59">
        <f t="shared" si="7"/>
        <v>6</v>
      </c>
      <c r="G21" s="32">
        <f>G22</f>
        <v>1068</v>
      </c>
      <c r="H21" s="32">
        <f t="shared" ref="H21:R21" si="8">H22</f>
        <v>636</v>
      </c>
      <c r="I21" s="32">
        <f t="shared" si="8"/>
        <v>420</v>
      </c>
      <c r="J21" s="32">
        <f t="shared" si="8"/>
        <v>168</v>
      </c>
      <c r="K21" s="32">
        <f t="shared" si="8"/>
        <v>468</v>
      </c>
      <c r="L21" s="32">
        <f t="shared" si="8"/>
        <v>12</v>
      </c>
      <c r="M21" s="76">
        <f t="shared" si="8"/>
        <v>50</v>
      </c>
      <c r="N21" s="108">
        <f t="shared" si="8"/>
        <v>456</v>
      </c>
      <c r="O21" s="76">
        <f t="shared" si="8"/>
        <v>612</v>
      </c>
      <c r="P21" s="147">
        <f t="shared" si="8"/>
        <v>1068</v>
      </c>
      <c r="Q21" s="108">
        <f t="shared" si="8"/>
        <v>720</v>
      </c>
      <c r="R21" s="32">
        <f t="shared" si="8"/>
        <v>348</v>
      </c>
      <c r="S21" s="5"/>
      <c r="T21" s="5"/>
      <c r="U21" s="5"/>
      <c r="V21" s="5"/>
      <c r="W21" s="5"/>
    </row>
    <row r="22" spans="1:23" ht="15" customHeight="1" x14ac:dyDescent="0.25">
      <c r="A22" s="65" t="s">
        <v>7</v>
      </c>
      <c r="B22" s="59" t="s">
        <v>8</v>
      </c>
      <c r="C22" s="59">
        <f>C23+C30</f>
        <v>0</v>
      </c>
      <c r="D22" s="59">
        <f>D23+D30</f>
        <v>0</v>
      </c>
      <c r="E22" s="59">
        <f>E23+E30</f>
        <v>3</v>
      </c>
      <c r="F22" s="59">
        <f>F23+F30</f>
        <v>6</v>
      </c>
      <c r="G22" s="32">
        <f>G23+G30</f>
        <v>1068</v>
      </c>
      <c r="H22" s="32">
        <f t="shared" ref="H22:R22" si="9">H23+H30</f>
        <v>636</v>
      </c>
      <c r="I22" s="32">
        <f t="shared" si="9"/>
        <v>420</v>
      </c>
      <c r="J22" s="32">
        <f t="shared" si="9"/>
        <v>168</v>
      </c>
      <c r="K22" s="32">
        <f t="shared" si="9"/>
        <v>468</v>
      </c>
      <c r="L22" s="32">
        <f t="shared" si="9"/>
        <v>12</v>
      </c>
      <c r="M22" s="32">
        <f t="shared" si="9"/>
        <v>50</v>
      </c>
      <c r="N22" s="32">
        <f t="shared" si="9"/>
        <v>456</v>
      </c>
      <c r="O22" s="32">
        <f t="shared" si="9"/>
        <v>612</v>
      </c>
      <c r="P22" s="32">
        <f t="shared" si="9"/>
        <v>1068</v>
      </c>
      <c r="Q22" s="32">
        <f t="shared" si="9"/>
        <v>720</v>
      </c>
      <c r="R22" s="32">
        <f t="shared" si="9"/>
        <v>348</v>
      </c>
      <c r="S22" s="5"/>
      <c r="T22" s="5"/>
      <c r="U22" s="5"/>
      <c r="V22" s="5"/>
      <c r="W22" s="5"/>
    </row>
    <row r="23" spans="1:23" ht="42.75" customHeight="1" x14ac:dyDescent="0.25">
      <c r="A23" s="80" t="s">
        <v>9</v>
      </c>
      <c r="B23" s="33" t="s">
        <v>152</v>
      </c>
      <c r="C23" s="33">
        <v>0</v>
      </c>
      <c r="D23" s="34">
        <v>0</v>
      </c>
      <c r="E23" s="34">
        <v>1</v>
      </c>
      <c r="F23" s="31">
        <v>3</v>
      </c>
      <c r="G23" s="75">
        <f>G24+G27+G28+G25+G26+G29</f>
        <v>336</v>
      </c>
      <c r="H23" s="75">
        <f t="shared" ref="H23:R23" si="10">H24+H27+H28+H25+H26+H29</f>
        <v>152</v>
      </c>
      <c r="I23" s="75">
        <f t="shared" si="10"/>
        <v>178</v>
      </c>
      <c r="J23" s="75">
        <f t="shared" si="10"/>
        <v>80</v>
      </c>
      <c r="K23" s="75">
        <f t="shared" si="10"/>
        <v>72</v>
      </c>
      <c r="L23" s="75">
        <f t="shared" si="10"/>
        <v>8</v>
      </c>
      <c r="M23" s="115">
        <f t="shared" si="10"/>
        <v>24</v>
      </c>
      <c r="N23" s="114">
        <f t="shared" si="10"/>
        <v>336</v>
      </c>
      <c r="O23" s="115">
        <f t="shared" si="10"/>
        <v>0</v>
      </c>
      <c r="P23" s="134">
        <f t="shared" si="10"/>
        <v>336</v>
      </c>
      <c r="Q23" s="114">
        <f t="shared" si="10"/>
        <v>198</v>
      </c>
      <c r="R23" s="75">
        <f t="shared" si="10"/>
        <v>138</v>
      </c>
      <c r="S23" s="5"/>
      <c r="T23" s="5"/>
      <c r="U23" s="5"/>
      <c r="V23" s="5"/>
      <c r="W23" s="5"/>
    </row>
    <row r="24" spans="1:23" ht="28.5" customHeight="1" x14ac:dyDescent="0.25">
      <c r="A24" s="81" t="s">
        <v>50</v>
      </c>
      <c r="B24" s="30" t="s">
        <v>153</v>
      </c>
      <c r="C24" s="30"/>
      <c r="D24" s="27"/>
      <c r="E24" s="27"/>
      <c r="F24" s="156">
        <v>1</v>
      </c>
      <c r="G24" s="24">
        <f>P24</f>
        <v>156</v>
      </c>
      <c r="H24" s="29">
        <v>46</v>
      </c>
      <c r="I24" s="29">
        <v>110</v>
      </c>
      <c r="J24" s="98">
        <v>46</v>
      </c>
      <c r="K24" s="25"/>
      <c r="L24" s="25">
        <v>6</v>
      </c>
      <c r="M24" s="111">
        <v>6</v>
      </c>
      <c r="N24" s="106">
        <v>156</v>
      </c>
      <c r="O24" s="111"/>
      <c r="P24" s="135">
        <f>O24+N24</f>
        <v>156</v>
      </c>
      <c r="Q24" s="129">
        <v>48</v>
      </c>
      <c r="R24" s="67">
        <v>108</v>
      </c>
      <c r="S24" s="55"/>
      <c r="T24" s="55"/>
      <c r="U24" s="55"/>
      <c r="V24" s="56"/>
      <c r="W24" s="5"/>
    </row>
    <row r="25" spans="1:23" ht="28.5" customHeight="1" x14ac:dyDescent="0.25">
      <c r="A25" s="81" t="s">
        <v>154</v>
      </c>
      <c r="B25" s="30" t="s">
        <v>156</v>
      </c>
      <c r="C25" s="30"/>
      <c r="D25" s="27"/>
      <c r="E25" s="27"/>
      <c r="F25" s="156">
        <v>1</v>
      </c>
      <c r="G25" s="24">
        <f t="shared" ref="G25:G28" si="11">P25</f>
        <v>66</v>
      </c>
      <c r="H25" s="91">
        <v>16</v>
      </c>
      <c r="I25" s="91">
        <v>50</v>
      </c>
      <c r="J25" s="25">
        <v>16</v>
      </c>
      <c r="K25" s="25"/>
      <c r="L25" s="25">
        <v>2</v>
      </c>
      <c r="M25" s="111">
        <v>6</v>
      </c>
      <c r="N25" s="106">
        <v>66</v>
      </c>
      <c r="O25" s="111"/>
      <c r="P25" s="135">
        <f t="shared" ref="P25:P29" si="12">O25+N25</f>
        <v>66</v>
      </c>
      <c r="Q25" s="129">
        <v>36</v>
      </c>
      <c r="R25" s="67">
        <v>30</v>
      </c>
      <c r="S25" s="55"/>
      <c r="T25" s="55"/>
      <c r="U25" s="55"/>
      <c r="V25" s="56"/>
      <c r="W25" s="5"/>
    </row>
    <row r="26" spans="1:23" ht="28.5" customHeight="1" x14ac:dyDescent="0.25">
      <c r="A26" s="81" t="s">
        <v>155</v>
      </c>
      <c r="B26" s="30" t="s">
        <v>157</v>
      </c>
      <c r="C26" s="30"/>
      <c r="D26" s="27"/>
      <c r="E26" s="179" t="s">
        <v>169</v>
      </c>
      <c r="F26" s="26"/>
      <c r="G26" s="24">
        <f t="shared" si="11"/>
        <v>36</v>
      </c>
      <c r="H26" s="91">
        <v>18</v>
      </c>
      <c r="I26" s="91">
        <v>18</v>
      </c>
      <c r="J26" s="25">
        <v>18</v>
      </c>
      <c r="K26" s="25"/>
      <c r="L26" s="25"/>
      <c r="M26" s="111">
        <v>2</v>
      </c>
      <c r="N26" s="106">
        <v>36</v>
      </c>
      <c r="O26" s="111"/>
      <c r="P26" s="135">
        <f t="shared" si="12"/>
        <v>36</v>
      </c>
      <c r="Q26" s="129">
        <v>36</v>
      </c>
      <c r="R26" s="67"/>
      <c r="S26" s="55"/>
      <c r="T26" s="55"/>
      <c r="U26" s="55"/>
      <c r="V26" s="56"/>
      <c r="W26" s="5"/>
    </row>
    <row r="27" spans="1:23" ht="21.75" customHeight="1" x14ac:dyDescent="0.25">
      <c r="A27" s="79" t="s">
        <v>51</v>
      </c>
      <c r="B27" s="30" t="s">
        <v>136</v>
      </c>
      <c r="C27" s="30"/>
      <c r="D27" s="27"/>
      <c r="E27" s="181"/>
      <c r="F27" s="26"/>
      <c r="G27" s="24">
        <f t="shared" si="11"/>
        <v>36</v>
      </c>
      <c r="H27" s="91">
        <v>36</v>
      </c>
      <c r="I27" s="91"/>
      <c r="J27" s="25"/>
      <c r="K27" s="25">
        <f>G27</f>
        <v>36</v>
      </c>
      <c r="L27" s="25"/>
      <c r="M27" s="116">
        <v>2</v>
      </c>
      <c r="N27" s="106">
        <v>36</v>
      </c>
      <c r="O27" s="142"/>
      <c r="P27" s="135">
        <f t="shared" si="12"/>
        <v>36</v>
      </c>
      <c r="Q27" s="150">
        <v>36</v>
      </c>
      <c r="R27" s="99">
        <v>0</v>
      </c>
      <c r="S27" s="57"/>
      <c r="T27" s="57"/>
      <c r="U27" s="57"/>
      <c r="V27" s="57"/>
      <c r="W27" s="5"/>
    </row>
    <row r="28" spans="1:23" ht="21.75" customHeight="1" x14ac:dyDescent="0.25">
      <c r="A28" s="93" t="s">
        <v>138</v>
      </c>
      <c r="B28" s="30" t="s">
        <v>34</v>
      </c>
      <c r="C28" s="30"/>
      <c r="D28" s="27"/>
      <c r="E28" s="180"/>
      <c r="F28" s="26"/>
      <c r="G28" s="24">
        <f t="shared" si="11"/>
        <v>36</v>
      </c>
      <c r="H28" s="91">
        <v>36</v>
      </c>
      <c r="I28" s="91"/>
      <c r="J28" s="25"/>
      <c r="K28" s="25">
        <f>G28</f>
        <v>36</v>
      </c>
      <c r="L28" s="25"/>
      <c r="M28" s="116">
        <v>2</v>
      </c>
      <c r="N28" s="106">
        <v>36</v>
      </c>
      <c r="O28" s="142"/>
      <c r="P28" s="135">
        <f>O28+N28</f>
        <v>36</v>
      </c>
      <c r="Q28" s="150">
        <v>36</v>
      </c>
      <c r="R28" s="66"/>
      <c r="S28" s="57"/>
      <c r="T28" s="57"/>
      <c r="U28" s="57"/>
      <c r="V28" s="57"/>
      <c r="W28" s="5"/>
    </row>
    <row r="29" spans="1:23" ht="21" customHeight="1" x14ac:dyDescent="0.25">
      <c r="A29" s="79" t="s">
        <v>159</v>
      </c>
      <c r="B29" s="30" t="s">
        <v>158</v>
      </c>
      <c r="C29" s="30"/>
      <c r="D29" s="27"/>
      <c r="E29" s="27"/>
      <c r="F29" s="26">
        <v>1</v>
      </c>
      <c r="G29" s="24">
        <v>6</v>
      </c>
      <c r="H29" s="91"/>
      <c r="I29" s="91"/>
      <c r="J29" s="25"/>
      <c r="K29" s="25"/>
      <c r="L29" s="25"/>
      <c r="M29" s="116">
        <v>6</v>
      </c>
      <c r="N29" s="106">
        <v>6</v>
      </c>
      <c r="O29" s="142"/>
      <c r="P29" s="135">
        <f t="shared" si="12"/>
        <v>6</v>
      </c>
      <c r="Q29" s="150">
        <v>6</v>
      </c>
      <c r="R29" s="66"/>
      <c r="S29" s="57"/>
      <c r="T29" s="57"/>
      <c r="U29" s="57"/>
      <c r="V29" s="57"/>
      <c r="W29" s="5"/>
    </row>
    <row r="30" spans="1:23" ht="48.75" customHeight="1" x14ac:dyDescent="0.25">
      <c r="A30" s="69" t="s">
        <v>10</v>
      </c>
      <c r="B30" s="60" t="s">
        <v>160</v>
      </c>
      <c r="C30" s="35">
        <v>0</v>
      </c>
      <c r="D30" s="35">
        <v>0</v>
      </c>
      <c r="E30" s="35">
        <v>2</v>
      </c>
      <c r="F30" s="31">
        <v>3</v>
      </c>
      <c r="G30" s="75">
        <f>G31+G32+G35+G36+G37+G33+G34</f>
        <v>732</v>
      </c>
      <c r="H30" s="75">
        <f t="shared" ref="H30:R30" si="13">H31+H32+H35+H36+H37+H33+H34</f>
        <v>484</v>
      </c>
      <c r="I30" s="75">
        <f t="shared" si="13"/>
        <v>242</v>
      </c>
      <c r="J30" s="75">
        <f t="shared" si="13"/>
        <v>88</v>
      </c>
      <c r="K30" s="75">
        <f t="shared" si="13"/>
        <v>396</v>
      </c>
      <c r="L30" s="75">
        <f t="shared" si="13"/>
        <v>4</v>
      </c>
      <c r="M30" s="75">
        <f t="shared" si="13"/>
        <v>26</v>
      </c>
      <c r="N30" s="75">
        <f t="shared" si="13"/>
        <v>120</v>
      </c>
      <c r="O30" s="75">
        <f>O31+O32+O35+O36+O37+O33+O34</f>
        <v>612</v>
      </c>
      <c r="P30" s="75">
        <f t="shared" si="13"/>
        <v>732</v>
      </c>
      <c r="Q30" s="75">
        <f t="shared" si="13"/>
        <v>522</v>
      </c>
      <c r="R30" s="75">
        <f t="shared" si="13"/>
        <v>210</v>
      </c>
      <c r="S30" s="5"/>
      <c r="T30" s="5"/>
      <c r="U30" s="5"/>
      <c r="V30" s="5"/>
      <c r="W30" s="5"/>
    </row>
    <row r="31" spans="1:23" ht="28.5" customHeight="1" x14ac:dyDescent="0.25">
      <c r="A31" s="79" t="s">
        <v>52</v>
      </c>
      <c r="B31" s="30" t="s">
        <v>161</v>
      </c>
      <c r="C31" s="27"/>
      <c r="D31" s="27"/>
      <c r="E31" s="27"/>
      <c r="F31" s="156">
        <v>2</v>
      </c>
      <c r="G31" s="24">
        <f>P31</f>
        <v>108</v>
      </c>
      <c r="H31" s="91">
        <v>16</v>
      </c>
      <c r="I31" s="91">
        <v>92</v>
      </c>
      <c r="J31" s="25">
        <v>16</v>
      </c>
      <c r="K31" s="25"/>
      <c r="L31" s="25">
        <v>2</v>
      </c>
      <c r="M31" s="111">
        <v>6</v>
      </c>
      <c r="N31" s="106"/>
      <c r="O31" s="111">
        <v>108</v>
      </c>
      <c r="P31" s="135">
        <f>O31+N31</f>
        <v>108</v>
      </c>
      <c r="Q31" s="129">
        <v>36</v>
      </c>
      <c r="R31" s="67">
        <v>72</v>
      </c>
      <c r="S31" s="5"/>
      <c r="T31" s="5"/>
      <c r="U31" s="5"/>
      <c r="V31" s="5"/>
      <c r="W31" s="5"/>
    </row>
    <row r="32" spans="1:23" ht="25.5" customHeight="1" x14ac:dyDescent="0.25">
      <c r="A32" s="79" t="s">
        <v>53</v>
      </c>
      <c r="B32" s="30" t="s">
        <v>162</v>
      </c>
      <c r="C32" s="27"/>
      <c r="D32" s="27"/>
      <c r="E32" s="27"/>
      <c r="F32" s="156">
        <v>2</v>
      </c>
      <c r="G32" s="24">
        <f t="shared" ref="G32:G36" si="14">P32</f>
        <v>132</v>
      </c>
      <c r="H32" s="91">
        <v>36</v>
      </c>
      <c r="I32" s="91">
        <v>96</v>
      </c>
      <c r="J32" s="25">
        <v>36</v>
      </c>
      <c r="K32" s="25"/>
      <c r="L32" s="25">
        <v>2</v>
      </c>
      <c r="M32" s="111">
        <v>6</v>
      </c>
      <c r="N32" s="106"/>
      <c r="O32" s="111">
        <v>132</v>
      </c>
      <c r="P32" s="135">
        <f t="shared" ref="P32:P37" si="15">O32+N32</f>
        <v>132</v>
      </c>
      <c r="Q32" s="129">
        <v>42</v>
      </c>
      <c r="R32" s="67">
        <v>90</v>
      </c>
      <c r="S32" s="5"/>
      <c r="T32" s="5"/>
      <c r="U32" s="5"/>
      <c r="V32" s="5"/>
      <c r="W32" s="5"/>
    </row>
    <row r="33" spans="1:23" ht="23.25" customHeight="1" x14ac:dyDescent="0.25">
      <c r="A33" s="79" t="s">
        <v>163</v>
      </c>
      <c r="B33" s="30" t="s">
        <v>164</v>
      </c>
      <c r="C33" s="27"/>
      <c r="D33" s="27"/>
      <c r="E33" s="157" t="s">
        <v>170</v>
      </c>
      <c r="F33" s="26"/>
      <c r="G33" s="24">
        <f t="shared" si="14"/>
        <v>42</v>
      </c>
      <c r="H33" s="91">
        <v>18</v>
      </c>
      <c r="I33" s="91">
        <v>24</v>
      </c>
      <c r="J33" s="25">
        <v>18</v>
      </c>
      <c r="K33" s="25"/>
      <c r="L33" s="25"/>
      <c r="M33" s="111">
        <v>2</v>
      </c>
      <c r="N33" s="106"/>
      <c r="O33" s="111">
        <v>42</v>
      </c>
      <c r="P33" s="135">
        <f t="shared" si="15"/>
        <v>42</v>
      </c>
      <c r="Q33" s="129">
        <v>42</v>
      </c>
      <c r="R33" s="67"/>
      <c r="S33" s="5"/>
      <c r="T33" s="5"/>
      <c r="U33" s="5"/>
      <c r="V33" s="5"/>
      <c r="W33" s="5"/>
    </row>
    <row r="34" spans="1:23" ht="33" customHeight="1" x14ac:dyDescent="0.25">
      <c r="A34" s="79" t="s">
        <v>184</v>
      </c>
      <c r="B34" s="155" t="s">
        <v>180</v>
      </c>
      <c r="C34" s="27"/>
      <c r="D34" s="27"/>
      <c r="E34" s="157">
        <v>1</v>
      </c>
      <c r="F34" s="26"/>
      <c r="G34" s="24">
        <f t="shared" si="14"/>
        <v>48</v>
      </c>
      <c r="H34" s="91">
        <v>18</v>
      </c>
      <c r="I34" s="91">
        <v>30</v>
      </c>
      <c r="J34" s="25">
        <v>18</v>
      </c>
      <c r="K34" s="25"/>
      <c r="L34" s="25"/>
      <c r="M34" s="111">
        <v>2</v>
      </c>
      <c r="N34" s="106">
        <v>48</v>
      </c>
      <c r="O34" s="111"/>
      <c r="P34" s="135">
        <f t="shared" si="15"/>
        <v>48</v>
      </c>
      <c r="Q34" s="129"/>
      <c r="R34" s="67">
        <v>48</v>
      </c>
      <c r="S34" s="5"/>
      <c r="T34" s="5"/>
      <c r="U34" s="5"/>
      <c r="V34" s="5"/>
      <c r="W34" s="5"/>
    </row>
    <row r="35" spans="1:23" ht="22.9" customHeight="1" x14ac:dyDescent="0.25">
      <c r="A35" s="27" t="s">
        <v>168</v>
      </c>
      <c r="B35" s="30" t="s">
        <v>137</v>
      </c>
      <c r="C35" s="27"/>
      <c r="D35" s="27"/>
      <c r="E35" s="179" t="s">
        <v>170</v>
      </c>
      <c r="F35" s="26"/>
      <c r="G35" s="24">
        <f t="shared" si="14"/>
        <v>144</v>
      </c>
      <c r="H35" s="91">
        <v>144</v>
      </c>
      <c r="I35" s="91"/>
      <c r="J35" s="25"/>
      <c r="K35" s="25">
        <f>G35</f>
        <v>144</v>
      </c>
      <c r="L35" s="25"/>
      <c r="M35" s="111">
        <v>2</v>
      </c>
      <c r="N35" s="106">
        <v>72</v>
      </c>
      <c r="O35" s="111">
        <v>72</v>
      </c>
      <c r="P35" s="135">
        <f t="shared" si="15"/>
        <v>144</v>
      </c>
      <c r="Q35" s="140">
        <v>144</v>
      </c>
      <c r="R35" s="82">
        <v>0</v>
      </c>
      <c r="S35" s="54"/>
      <c r="T35" s="54"/>
      <c r="U35" s="54"/>
      <c r="V35" s="54"/>
      <c r="W35" s="54"/>
    </row>
    <row r="36" spans="1:23" ht="15" customHeight="1" x14ac:dyDescent="0.25">
      <c r="A36" s="93" t="s">
        <v>54</v>
      </c>
      <c r="B36" s="30" t="s">
        <v>34</v>
      </c>
      <c r="C36" s="27"/>
      <c r="D36" s="27"/>
      <c r="E36" s="180"/>
      <c r="F36" s="26"/>
      <c r="G36" s="24">
        <f t="shared" si="14"/>
        <v>252</v>
      </c>
      <c r="H36" s="91">
        <v>252</v>
      </c>
      <c r="I36" s="91"/>
      <c r="J36" s="25"/>
      <c r="K36" s="25">
        <f>G36</f>
        <v>252</v>
      </c>
      <c r="L36" s="25"/>
      <c r="M36" s="116">
        <v>2</v>
      </c>
      <c r="N36" s="107"/>
      <c r="O36" s="112">
        <v>252</v>
      </c>
      <c r="P36" s="135">
        <f t="shared" si="15"/>
        <v>252</v>
      </c>
      <c r="Q36" s="129">
        <v>252</v>
      </c>
      <c r="R36" s="68">
        <v>0</v>
      </c>
      <c r="S36" s="5"/>
      <c r="T36" s="15"/>
      <c r="U36" s="5"/>
      <c r="V36" s="5"/>
      <c r="W36" s="5"/>
    </row>
    <row r="37" spans="1:23" ht="15" customHeight="1" x14ac:dyDescent="0.25">
      <c r="A37" s="79" t="s">
        <v>166</v>
      </c>
      <c r="B37" s="30" t="s">
        <v>186</v>
      </c>
      <c r="C37" s="27"/>
      <c r="D37" s="36"/>
      <c r="E37" s="27"/>
      <c r="F37" s="2">
        <v>2</v>
      </c>
      <c r="G37" s="24">
        <v>6</v>
      </c>
      <c r="H37" s="91"/>
      <c r="I37" s="91"/>
      <c r="J37" s="25"/>
      <c r="K37" s="25"/>
      <c r="L37" s="25"/>
      <c r="M37" s="116">
        <v>6</v>
      </c>
      <c r="N37" s="117"/>
      <c r="O37" s="143">
        <v>6</v>
      </c>
      <c r="P37" s="135">
        <f t="shared" si="15"/>
        <v>6</v>
      </c>
      <c r="Q37" s="128">
        <v>6</v>
      </c>
      <c r="R37" s="68"/>
      <c r="S37" s="5"/>
      <c r="T37" s="5"/>
      <c r="U37" s="5"/>
      <c r="V37" s="5"/>
      <c r="W37" s="5"/>
    </row>
    <row r="38" spans="1:23" ht="20.25" customHeight="1" thickBot="1" x14ac:dyDescent="0.3">
      <c r="A38" s="72" t="s">
        <v>11</v>
      </c>
      <c r="B38" s="83" t="s">
        <v>119</v>
      </c>
      <c r="C38" s="83"/>
      <c r="D38" s="84"/>
      <c r="E38" s="84"/>
      <c r="F38" s="154"/>
      <c r="G38" s="85">
        <v>36</v>
      </c>
      <c r="H38" s="92"/>
      <c r="I38" s="92"/>
      <c r="J38" s="84"/>
      <c r="K38" s="84"/>
      <c r="L38" s="84"/>
      <c r="M38" s="119"/>
      <c r="N38" s="118"/>
      <c r="O38" s="144">
        <v>36</v>
      </c>
      <c r="P38" s="136">
        <v>36</v>
      </c>
      <c r="Q38" s="130">
        <v>36</v>
      </c>
      <c r="R38" s="86"/>
    </row>
    <row r="39" spans="1:23" ht="21.75" customHeight="1" thickBot="1" x14ac:dyDescent="0.3">
      <c r="A39" s="88"/>
      <c r="B39" s="89" t="s">
        <v>46</v>
      </c>
      <c r="C39" s="87">
        <f>C9+C15+C22</f>
        <v>1</v>
      </c>
      <c r="D39" s="87">
        <f>D9+D15+D22</f>
        <v>0</v>
      </c>
      <c r="E39" s="87">
        <f>E9+E15+E22</f>
        <v>11</v>
      </c>
      <c r="F39" s="87">
        <f>F9+F15+F22</f>
        <v>6</v>
      </c>
      <c r="G39" s="100">
        <f>G15+G23+G30+G38+G9</f>
        <v>1476</v>
      </c>
      <c r="H39" s="100">
        <f t="shared" ref="H39:R39" si="16">H15+H23+H30+H38+H9</f>
        <v>762</v>
      </c>
      <c r="I39" s="100">
        <f t="shared" si="16"/>
        <v>626</v>
      </c>
      <c r="J39" s="100">
        <f t="shared" si="16"/>
        <v>334</v>
      </c>
      <c r="K39" s="100">
        <f t="shared" si="16"/>
        <v>468</v>
      </c>
      <c r="L39" s="100">
        <f t="shared" si="16"/>
        <v>12</v>
      </c>
      <c r="M39" s="100">
        <f t="shared" si="16"/>
        <v>72</v>
      </c>
      <c r="N39" s="100">
        <f t="shared" si="16"/>
        <v>612</v>
      </c>
      <c r="O39" s="100">
        <f>O15+O23+O30+O38+O9</f>
        <v>864</v>
      </c>
      <c r="P39" s="100">
        <f>P15+P23+P30+P38+P9</f>
        <v>1476</v>
      </c>
      <c r="Q39" s="100">
        <f t="shared" si="16"/>
        <v>1044</v>
      </c>
      <c r="R39" s="100">
        <f t="shared" si="16"/>
        <v>432</v>
      </c>
    </row>
    <row r="40" spans="1:23" ht="28.15" customHeight="1" x14ac:dyDescent="0.25">
      <c r="A40" s="169" t="s">
        <v>165</v>
      </c>
      <c r="B40" s="170"/>
      <c r="C40" s="170"/>
      <c r="D40" s="170"/>
      <c r="E40" s="170"/>
      <c r="F40" s="170"/>
      <c r="G40" s="174" t="s">
        <v>18</v>
      </c>
      <c r="H40" s="62"/>
      <c r="I40" s="62"/>
      <c r="J40" s="62"/>
      <c r="K40" s="62"/>
      <c r="L40" s="62"/>
      <c r="M40" s="122" t="s">
        <v>55</v>
      </c>
      <c r="N40" s="120">
        <f>N15+N24+N31+N32+N9+N25+N26++N33+N34</f>
        <v>462</v>
      </c>
      <c r="O40" s="145">
        <f>O15+O31+O32+O9+O24+O25+O26+O33</f>
        <v>498</v>
      </c>
      <c r="P40" s="137">
        <f>P15+P24+P31+P32+P9+P25+P26+P33+P34</f>
        <v>960</v>
      </c>
      <c r="Q40" s="131"/>
      <c r="R40" s="73"/>
    </row>
    <row r="41" spans="1:23" ht="17.45" customHeight="1" x14ac:dyDescent="0.25">
      <c r="A41" s="171"/>
      <c r="B41" s="170"/>
      <c r="C41" s="170"/>
      <c r="D41" s="170"/>
      <c r="E41" s="170"/>
      <c r="F41" s="170"/>
      <c r="G41" s="175"/>
      <c r="H41" s="62"/>
      <c r="I41" s="62"/>
      <c r="J41" s="62"/>
      <c r="K41" s="62"/>
      <c r="L41" s="62"/>
      <c r="M41" s="123" t="s">
        <v>23</v>
      </c>
      <c r="N41" s="107">
        <f>N27+N35</f>
        <v>108</v>
      </c>
      <c r="O41" s="112">
        <f>O35+O27</f>
        <v>72</v>
      </c>
      <c r="P41" s="138">
        <f>P27+P35</f>
        <v>180</v>
      </c>
      <c r="Q41" s="132"/>
      <c r="R41" s="64"/>
    </row>
    <row r="42" spans="1:23" ht="15" customHeight="1" x14ac:dyDescent="0.25">
      <c r="A42" s="171"/>
      <c r="B42" s="170"/>
      <c r="C42" s="170"/>
      <c r="D42" s="170"/>
      <c r="E42" s="170"/>
      <c r="F42" s="170"/>
      <c r="G42" s="175"/>
      <c r="H42" s="62"/>
      <c r="I42" s="62"/>
      <c r="J42" s="62"/>
      <c r="K42" s="62"/>
      <c r="L42" s="62"/>
      <c r="M42" s="124" t="s">
        <v>21</v>
      </c>
      <c r="N42" s="107">
        <f>N28++N36</f>
        <v>36</v>
      </c>
      <c r="O42" s="112">
        <f>O36+O28</f>
        <v>252</v>
      </c>
      <c r="P42" s="138">
        <f>P36+P28</f>
        <v>288</v>
      </c>
      <c r="Q42" s="117"/>
      <c r="R42" s="64"/>
    </row>
    <row r="43" spans="1:23" ht="15" customHeight="1" x14ac:dyDescent="0.25">
      <c r="A43" s="171"/>
      <c r="B43" s="170"/>
      <c r="C43" s="170"/>
      <c r="D43" s="170"/>
      <c r="E43" s="170"/>
      <c r="F43" s="170"/>
      <c r="G43" s="175"/>
      <c r="H43" s="62"/>
      <c r="I43" s="62"/>
      <c r="J43" s="62"/>
      <c r="K43" s="62"/>
      <c r="L43" s="62"/>
      <c r="M43" s="124" t="s">
        <v>19</v>
      </c>
      <c r="N43" s="107">
        <v>6</v>
      </c>
      <c r="O43" s="112">
        <v>6</v>
      </c>
      <c r="P43" s="138">
        <f>N43+O43</f>
        <v>12</v>
      </c>
      <c r="Q43" s="117"/>
      <c r="R43" s="64"/>
    </row>
    <row r="44" spans="1:23" ht="21.6" customHeight="1" x14ac:dyDescent="0.25">
      <c r="A44" s="171"/>
      <c r="B44" s="170"/>
      <c r="C44" s="170"/>
      <c r="D44" s="170"/>
      <c r="E44" s="170"/>
      <c r="F44" s="170"/>
      <c r="G44" s="175"/>
      <c r="H44" s="62"/>
      <c r="I44" s="62"/>
      <c r="J44" s="62"/>
      <c r="K44" s="62"/>
      <c r="L44" s="62"/>
      <c r="M44" s="125" t="s">
        <v>24</v>
      </c>
      <c r="N44" s="107">
        <v>3</v>
      </c>
      <c r="O44" s="112">
        <v>3</v>
      </c>
      <c r="P44" s="138">
        <f>N44+O44</f>
        <v>6</v>
      </c>
      <c r="Q44" s="117"/>
      <c r="R44" s="64"/>
    </row>
    <row r="45" spans="1:23" ht="22.9" customHeight="1" x14ac:dyDescent="0.25">
      <c r="A45" s="171"/>
      <c r="B45" s="170"/>
      <c r="C45" s="170"/>
      <c r="D45" s="170"/>
      <c r="E45" s="170"/>
      <c r="F45" s="170"/>
      <c r="G45" s="175"/>
      <c r="H45" s="62"/>
      <c r="I45" s="62"/>
      <c r="J45" s="62"/>
      <c r="K45" s="62"/>
      <c r="L45" s="62"/>
      <c r="M45" s="158" t="s">
        <v>25</v>
      </c>
      <c r="N45" s="107">
        <v>5</v>
      </c>
      <c r="O45" s="112">
        <v>5</v>
      </c>
      <c r="P45" s="138">
        <f t="shared" ref="P45:P46" si="17">N45+O45</f>
        <v>10</v>
      </c>
      <c r="Q45" s="117"/>
      <c r="R45" s="64"/>
    </row>
    <row r="46" spans="1:23" ht="24" customHeight="1" x14ac:dyDescent="0.25">
      <c r="A46" s="171"/>
      <c r="B46" s="170"/>
      <c r="C46" s="170"/>
      <c r="D46" s="170"/>
      <c r="E46" s="170"/>
      <c r="F46" s="170"/>
      <c r="G46" s="175"/>
      <c r="H46" s="62"/>
      <c r="I46" s="62"/>
      <c r="J46" s="62"/>
      <c r="K46" s="62"/>
      <c r="L46" s="62"/>
      <c r="M46" s="126" t="s">
        <v>26</v>
      </c>
      <c r="N46" s="107">
        <v>0</v>
      </c>
      <c r="O46" s="112">
        <v>0</v>
      </c>
      <c r="P46" s="138">
        <f t="shared" si="17"/>
        <v>0</v>
      </c>
      <c r="Q46" s="117"/>
      <c r="R46" s="64"/>
    </row>
    <row r="47" spans="1:23" ht="15" customHeight="1" thickBot="1" x14ac:dyDescent="0.3">
      <c r="A47" s="172"/>
      <c r="B47" s="173"/>
      <c r="C47" s="173"/>
      <c r="D47" s="173"/>
      <c r="E47" s="173"/>
      <c r="F47" s="173"/>
      <c r="G47" s="176"/>
      <c r="H47" s="70"/>
      <c r="I47" s="70"/>
      <c r="J47" s="70"/>
      <c r="K47" s="70"/>
      <c r="L47" s="70"/>
      <c r="M47" s="127"/>
      <c r="N47" s="121"/>
      <c r="O47" s="146"/>
      <c r="P47" s="139"/>
      <c r="Q47" s="133"/>
      <c r="R47" s="71"/>
    </row>
    <row r="48" spans="1:23" ht="15" customHeight="1" x14ac:dyDescent="0.25"/>
    <row r="49" spans="7:18" ht="15" customHeight="1" x14ac:dyDescent="0.25"/>
    <row r="50" spans="7:18" ht="18.75" x14ac:dyDescent="0.3">
      <c r="G50" s="6"/>
      <c r="H50" s="6"/>
      <c r="I50" s="6"/>
      <c r="J50" s="161" t="s">
        <v>185</v>
      </c>
      <c r="K50" s="161"/>
      <c r="L50" s="161"/>
      <c r="M50" s="161"/>
      <c r="N50" s="161"/>
      <c r="O50" s="161"/>
      <c r="P50" s="161"/>
      <c r="Q50" s="161"/>
      <c r="R50" s="161"/>
    </row>
  </sheetData>
  <mergeCells count="32">
    <mergeCell ref="Q2:Q7"/>
    <mergeCell ref="R2:R7"/>
    <mergeCell ref="G3:G7"/>
    <mergeCell ref="H3:M3"/>
    <mergeCell ref="N3:P3"/>
    <mergeCell ref="H4:H7"/>
    <mergeCell ref="G2:M2"/>
    <mergeCell ref="N2:P2"/>
    <mergeCell ref="I4:J4"/>
    <mergeCell ref="K4:K7"/>
    <mergeCell ref="L4:L7"/>
    <mergeCell ref="M4:M7"/>
    <mergeCell ref="N4:P4"/>
    <mergeCell ref="I5:I7"/>
    <mergeCell ref="J5:J7"/>
    <mergeCell ref="N5:N7"/>
    <mergeCell ref="J50:R50"/>
    <mergeCell ref="O5:O7"/>
    <mergeCell ref="P5:P7"/>
    <mergeCell ref="A1:G1"/>
    <mergeCell ref="A40:F47"/>
    <mergeCell ref="G40:G47"/>
    <mergeCell ref="E17:E18"/>
    <mergeCell ref="E35:E36"/>
    <mergeCell ref="E26:E28"/>
    <mergeCell ref="C4:C7"/>
    <mergeCell ref="D4:D7"/>
    <mergeCell ref="E4:E7"/>
    <mergeCell ref="F4:F7"/>
    <mergeCell ref="A2:A7"/>
    <mergeCell ref="B2:B7"/>
    <mergeCell ref="C2:F3"/>
  </mergeCells>
  <pageMargins left="0.46875" right="5.46875E-2" top="0.50468749999999996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view="pageLayout" topLeftCell="A4" workbookViewId="0">
      <selection activeCell="J9" sqref="J9"/>
    </sheetView>
  </sheetViews>
  <sheetFormatPr defaultRowHeight="15" x14ac:dyDescent="0.25"/>
  <sheetData>
    <row r="2" spans="2:15" ht="18.75" x14ac:dyDescent="0.3">
      <c r="I2" s="223" t="s">
        <v>39</v>
      </c>
      <c r="J2" s="224"/>
      <c r="K2" s="224"/>
      <c r="L2" s="7"/>
      <c r="M2" s="7"/>
    </row>
    <row r="3" spans="2:15" ht="37.9" customHeight="1" x14ac:dyDescent="0.25">
      <c r="I3" s="225" t="s">
        <v>40</v>
      </c>
      <c r="J3" s="226"/>
      <c r="K3" s="226"/>
      <c r="L3" s="226"/>
      <c r="M3" s="226"/>
      <c r="N3" s="226"/>
      <c r="O3" s="226"/>
    </row>
    <row r="4" spans="2:15" ht="17.25" customHeight="1" x14ac:dyDescent="0.25">
      <c r="I4" s="226"/>
      <c r="J4" s="226"/>
      <c r="K4" s="226"/>
      <c r="L4" s="226"/>
      <c r="M4" s="226"/>
      <c r="N4" s="226"/>
      <c r="O4" s="226"/>
    </row>
    <row r="5" spans="2:15" ht="18.75" x14ac:dyDescent="0.3">
      <c r="I5" s="159" t="s">
        <v>181</v>
      </c>
      <c r="J5" s="160"/>
      <c r="K5" s="160"/>
      <c r="L5" s="160"/>
      <c r="M5" s="160"/>
      <c r="N5" s="160"/>
    </row>
    <row r="6" spans="2:15" ht="18.75" x14ac:dyDescent="0.3">
      <c r="I6" s="7"/>
      <c r="J6" s="7"/>
      <c r="K6" s="7"/>
      <c r="L6" s="7"/>
      <c r="M6" s="7"/>
    </row>
    <row r="11" spans="2:15" ht="20.25" x14ac:dyDescent="0.3">
      <c r="D11" s="8"/>
      <c r="E11" s="8"/>
      <c r="F11" s="8"/>
      <c r="G11" s="8"/>
      <c r="H11" s="8"/>
      <c r="I11" s="8"/>
      <c r="J11" s="8"/>
      <c r="K11" s="8"/>
    </row>
    <row r="12" spans="2:15" ht="20.25" x14ac:dyDescent="0.3">
      <c r="C12" s="8"/>
      <c r="D12" s="8"/>
      <c r="E12" s="8"/>
      <c r="F12" s="9" t="s">
        <v>27</v>
      </c>
      <c r="G12" s="9"/>
      <c r="H12" s="9"/>
      <c r="I12" s="8"/>
      <c r="J12" s="8"/>
    </row>
    <row r="13" spans="2:15" ht="20.25" x14ac:dyDescent="0.3">
      <c r="C13" s="8" t="s">
        <v>120</v>
      </c>
      <c r="D13" s="8"/>
      <c r="E13" s="8"/>
      <c r="F13" s="8"/>
      <c r="G13" s="8"/>
      <c r="H13" s="8"/>
      <c r="I13" s="8"/>
      <c r="J13" s="8"/>
    </row>
    <row r="14" spans="2:15" ht="20.25" x14ac:dyDescent="0.3">
      <c r="B14" s="228" t="s">
        <v>141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</row>
    <row r="15" spans="2:15" x14ac:dyDescent="0.25">
      <c r="E15" s="10"/>
      <c r="F15" s="10"/>
      <c r="G15" s="10"/>
      <c r="H15" s="10"/>
    </row>
    <row r="16" spans="2:15" ht="18.75" x14ac:dyDescent="0.3">
      <c r="E16" s="7" t="s">
        <v>28</v>
      </c>
      <c r="F16" s="7"/>
      <c r="G16" s="229" t="s">
        <v>142</v>
      </c>
      <c r="H16" s="229"/>
      <c r="I16" s="229"/>
      <c r="J16" s="229"/>
      <c r="K16" s="229"/>
      <c r="L16" s="229"/>
    </row>
    <row r="17" spans="5:14" ht="18.75" x14ac:dyDescent="0.3">
      <c r="E17" s="7"/>
      <c r="F17" s="7"/>
      <c r="G17" s="7"/>
      <c r="H17" s="7"/>
      <c r="I17" s="7"/>
    </row>
    <row r="18" spans="5:14" ht="18.75" x14ac:dyDescent="0.3">
      <c r="E18" s="7"/>
      <c r="F18" s="7"/>
      <c r="G18" s="7"/>
      <c r="H18" s="7"/>
      <c r="I18" s="7"/>
    </row>
    <row r="19" spans="5:14" ht="18.75" x14ac:dyDescent="0.3">
      <c r="F19" s="7"/>
      <c r="G19" s="7"/>
      <c r="H19" s="7"/>
      <c r="I19" s="7"/>
      <c r="J19" s="7"/>
    </row>
    <row r="24" spans="5:14" ht="15.75" x14ac:dyDescent="0.25">
      <c r="I24" s="11" t="s">
        <v>29</v>
      </c>
      <c r="J24" s="11"/>
      <c r="K24" s="11"/>
      <c r="L24" s="11"/>
      <c r="M24" s="11"/>
    </row>
    <row r="25" spans="5:14" ht="15.75" x14ac:dyDescent="0.25">
      <c r="I25" s="227" t="s">
        <v>175</v>
      </c>
      <c r="J25" s="224"/>
      <c r="K25" s="224"/>
      <c r="L25" s="224"/>
      <c r="M25" s="224"/>
    </row>
    <row r="26" spans="5:14" ht="15.75" x14ac:dyDescent="0.25">
      <c r="I26" s="11" t="s">
        <v>174</v>
      </c>
      <c r="J26" s="11"/>
      <c r="K26" s="11"/>
      <c r="L26" s="11"/>
      <c r="M26" s="11"/>
    </row>
    <row r="27" spans="5:14" s="1" customFormat="1" ht="16.149999999999999" customHeight="1" x14ac:dyDescent="0.25">
      <c r="I27" s="227" t="s">
        <v>30</v>
      </c>
      <c r="J27" s="224"/>
      <c r="K27" s="224"/>
      <c r="L27" s="224"/>
      <c r="M27" s="224"/>
    </row>
    <row r="28" spans="5:14" ht="15.75" x14ac:dyDescent="0.25">
      <c r="J28" s="11"/>
      <c r="K28" s="11"/>
      <c r="L28" s="11"/>
      <c r="M28" s="11"/>
      <c r="N28" s="11"/>
    </row>
  </sheetData>
  <mergeCells count="6">
    <mergeCell ref="I2:K2"/>
    <mergeCell ref="I3:O4"/>
    <mergeCell ref="I25:M25"/>
    <mergeCell ref="I27:M27"/>
    <mergeCell ref="B14:M14"/>
    <mergeCell ref="G16:L16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view="pageLayout" workbookViewId="0">
      <selection activeCell="F11" sqref="F11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1"/>
      <c r="C2" s="233" t="s">
        <v>114</v>
      </c>
      <c r="D2" s="233"/>
      <c r="E2" s="233"/>
      <c r="F2" s="233"/>
      <c r="G2" s="233"/>
      <c r="H2" s="233"/>
      <c r="I2" s="1"/>
    </row>
    <row r="3" spans="2:10" x14ac:dyDescent="0.25">
      <c r="B3" s="1"/>
      <c r="C3" s="1"/>
      <c r="D3" s="1"/>
      <c r="E3" s="1"/>
      <c r="F3" s="1"/>
      <c r="G3" s="1"/>
      <c r="H3" s="1"/>
      <c r="I3" s="1"/>
    </row>
    <row r="4" spans="2:10" x14ac:dyDescent="0.25">
      <c r="B4" s="234" t="s">
        <v>31</v>
      </c>
      <c r="C4" s="236" t="s">
        <v>32</v>
      </c>
      <c r="D4" s="234" t="s">
        <v>33</v>
      </c>
      <c r="E4" s="234" t="s">
        <v>34</v>
      </c>
      <c r="F4" s="234" t="s">
        <v>20</v>
      </c>
      <c r="G4" s="234" t="s">
        <v>11</v>
      </c>
      <c r="H4" s="236" t="s">
        <v>35</v>
      </c>
      <c r="I4" s="230" t="s">
        <v>36</v>
      </c>
    </row>
    <row r="5" spans="2:10" ht="66.75" customHeight="1" x14ac:dyDescent="0.25">
      <c r="B5" s="235"/>
      <c r="C5" s="237"/>
      <c r="D5" s="238"/>
      <c r="E5" s="238"/>
      <c r="F5" s="238"/>
      <c r="G5" s="238"/>
      <c r="H5" s="239"/>
      <c r="I5" s="231"/>
    </row>
    <row r="6" spans="2:10" ht="22.5" customHeight="1" x14ac:dyDescent="0.25">
      <c r="B6" s="39" t="s">
        <v>56</v>
      </c>
      <c r="C6" s="12" t="s">
        <v>178</v>
      </c>
      <c r="D6" s="12" t="s">
        <v>176</v>
      </c>
      <c r="E6" s="12" t="s">
        <v>177</v>
      </c>
      <c r="F6" s="38"/>
      <c r="G6" s="12" t="s">
        <v>115</v>
      </c>
      <c r="H6" s="12">
        <v>2</v>
      </c>
      <c r="I6" s="13" t="s">
        <v>116</v>
      </c>
    </row>
    <row r="7" spans="2:10" ht="18.75" x14ac:dyDescent="0.25">
      <c r="B7" s="39" t="s">
        <v>18</v>
      </c>
      <c r="C7" s="14">
        <v>27</v>
      </c>
      <c r="D7" s="14">
        <v>6</v>
      </c>
      <c r="E7" s="14">
        <v>7</v>
      </c>
      <c r="F7" s="61"/>
      <c r="G7" s="14">
        <v>1</v>
      </c>
      <c r="H7" s="14">
        <v>2</v>
      </c>
      <c r="I7" s="4" t="s">
        <v>116</v>
      </c>
    </row>
    <row r="9" spans="2:10" ht="31.5" customHeight="1" x14ac:dyDescent="0.25">
      <c r="C9" s="232"/>
      <c r="D9" s="232"/>
      <c r="E9" s="232"/>
      <c r="F9" s="232"/>
      <c r="G9" s="232"/>
      <c r="H9" s="232"/>
      <c r="I9" s="232"/>
      <c r="J9" s="232"/>
    </row>
  </sheetData>
  <mergeCells count="10">
    <mergeCell ref="I4:I5"/>
    <mergeCell ref="C9:J9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abSelected="1" view="pageLayout" zoomScale="70" zoomScaleNormal="70" zoomScalePageLayoutView="70" workbookViewId="0">
      <selection activeCell="AJ27" sqref="AJ27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1"/>
      <c r="B1" s="7"/>
      <c r="C1" s="260" t="s">
        <v>41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1" customFormat="1" ht="23.45" customHeight="1" thickBot="1" x14ac:dyDescent="0.35">
      <c r="B2" s="7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53" s="1" customFormat="1" ht="16.899999999999999" customHeight="1" x14ac:dyDescent="0.25">
      <c r="A3" s="258" t="s">
        <v>22</v>
      </c>
      <c r="B3" s="246" t="s">
        <v>58</v>
      </c>
      <c r="C3" s="246"/>
      <c r="D3" s="246"/>
      <c r="E3" s="246"/>
      <c r="F3" s="253" t="s">
        <v>63</v>
      </c>
      <c r="G3" s="246" t="s">
        <v>64</v>
      </c>
      <c r="H3" s="246"/>
      <c r="I3" s="246"/>
      <c r="J3" s="253" t="s">
        <v>68</v>
      </c>
      <c r="K3" s="246" t="s">
        <v>69</v>
      </c>
      <c r="L3" s="247"/>
      <c r="M3" s="247"/>
      <c r="N3" s="247"/>
      <c r="O3" s="253" t="s">
        <v>74</v>
      </c>
      <c r="P3" s="246" t="s">
        <v>75</v>
      </c>
      <c r="Q3" s="247"/>
      <c r="R3" s="247"/>
      <c r="S3" s="253" t="s">
        <v>76</v>
      </c>
      <c r="T3" s="246" t="s">
        <v>77</v>
      </c>
      <c r="U3" s="247"/>
      <c r="V3" s="247"/>
      <c r="W3" s="247"/>
      <c r="X3" s="246" t="s">
        <v>82</v>
      </c>
      <c r="Y3" s="247"/>
      <c r="Z3" s="247"/>
      <c r="AA3" s="247"/>
      <c r="AB3" s="246" t="s">
        <v>87</v>
      </c>
      <c r="AC3" s="247"/>
      <c r="AD3" s="247"/>
      <c r="AE3" s="247"/>
      <c r="AF3" s="253" t="s">
        <v>88</v>
      </c>
      <c r="AG3" s="246" t="s">
        <v>89</v>
      </c>
      <c r="AH3" s="247"/>
      <c r="AI3" s="247"/>
      <c r="AJ3" s="253" t="s">
        <v>90</v>
      </c>
      <c r="AK3" s="246" t="s">
        <v>91</v>
      </c>
      <c r="AL3" s="247"/>
      <c r="AM3" s="247"/>
      <c r="AN3" s="247"/>
      <c r="AO3" s="253" t="s">
        <v>96</v>
      </c>
      <c r="AP3" s="246" t="s">
        <v>97</v>
      </c>
      <c r="AQ3" s="247"/>
      <c r="AR3" s="247"/>
      <c r="AS3" s="253" t="s">
        <v>98</v>
      </c>
      <c r="AT3" s="246" t="s">
        <v>99</v>
      </c>
      <c r="AU3" s="247"/>
      <c r="AV3" s="247"/>
      <c r="AW3" s="247"/>
      <c r="AX3" s="246" t="s">
        <v>101</v>
      </c>
      <c r="AY3" s="247"/>
      <c r="AZ3" s="247"/>
      <c r="BA3" s="248"/>
    </row>
    <row r="4" spans="1:53" s="1" customFormat="1" ht="16.899999999999999" customHeight="1" x14ac:dyDescent="0.25">
      <c r="A4" s="259"/>
      <c r="B4" s="249" t="s">
        <v>59</v>
      </c>
      <c r="C4" s="249" t="s">
        <v>60</v>
      </c>
      <c r="D4" s="249" t="s">
        <v>61</v>
      </c>
      <c r="E4" s="249" t="s">
        <v>62</v>
      </c>
      <c r="F4" s="249"/>
      <c r="G4" s="249" t="s">
        <v>65</v>
      </c>
      <c r="H4" s="249" t="s">
        <v>66</v>
      </c>
      <c r="I4" s="249" t="s">
        <v>67</v>
      </c>
      <c r="J4" s="249"/>
      <c r="K4" s="249" t="s">
        <v>70</v>
      </c>
      <c r="L4" s="249" t="s">
        <v>71</v>
      </c>
      <c r="M4" s="249" t="s">
        <v>72</v>
      </c>
      <c r="N4" s="249" t="s">
        <v>73</v>
      </c>
      <c r="O4" s="250"/>
      <c r="P4" s="249" t="s">
        <v>60</v>
      </c>
      <c r="Q4" s="249" t="s">
        <v>61</v>
      </c>
      <c r="R4" s="249" t="s">
        <v>62</v>
      </c>
      <c r="S4" s="250"/>
      <c r="T4" s="249" t="s">
        <v>78</v>
      </c>
      <c r="U4" s="249" t="s">
        <v>79</v>
      </c>
      <c r="V4" s="249" t="s">
        <v>80</v>
      </c>
      <c r="W4" s="249" t="s">
        <v>81</v>
      </c>
      <c r="X4" s="249" t="s">
        <v>83</v>
      </c>
      <c r="Y4" s="249" t="s">
        <v>84</v>
      </c>
      <c r="Z4" s="249" t="s">
        <v>85</v>
      </c>
      <c r="AA4" s="249" t="s">
        <v>86</v>
      </c>
      <c r="AB4" s="249" t="s">
        <v>83</v>
      </c>
      <c r="AC4" s="256" t="s">
        <v>84</v>
      </c>
      <c r="AD4" s="249" t="s">
        <v>85</v>
      </c>
      <c r="AE4" s="249" t="s">
        <v>86</v>
      </c>
      <c r="AF4" s="250"/>
      <c r="AG4" s="249" t="s">
        <v>65</v>
      </c>
      <c r="AH4" s="249" t="s">
        <v>66</v>
      </c>
      <c r="AI4" s="249" t="s">
        <v>67</v>
      </c>
      <c r="AJ4" s="250"/>
      <c r="AK4" s="254" t="s">
        <v>92</v>
      </c>
      <c r="AL4" s="249" t="s">
        <v>93</v>
      </c>
      <c r="AM4" s="249" t="s">
        <v>94</v>
      </c>
      <c r="AN4" s="249" t="s">
        <v>95</v>
      </c>
      <c r="AO4" s="250"/>
      <c r="AP4" s="249" t="s">
        <v>60</v>
      </c>
      <c r="AQ4" s="249" t="s">
        <v>61</v>
      </c>
      <c r="AR4" s="249" t="s">
        <v>62</v>
      </c>
      <c r="AS4" s="250"/>
      <c r="AT4" s="249" t="s">
        <v>65</v>
      </c>
      <c r="AU4" s="249" t="s">
        <v>66</v>
      </c>
      <c r="AV4" s="249" t="s">
        <v>67</v>
      </c>
      <c r="AW4" s="249" t="s">
        <v>100</v>
      </c>
      <c r="AX4" s="249" t="s">
        <v>70</v>
      </c>
      <c r="AY4" s="249" t="s">
        <v>71</v>
      </c>
      <c r="AZ4" s="249" t="s">
        <v>72</v>
      </c>
      <c r="BA4" s="251" t="s">
        <v>73</v>
      </c>
    </row>
    <row r="5" spans="1:53" s="1" customFormat="1" x14ac:dyDescent="0.25">
      <c r="A5" s="259"/>
      <c r="B5" s="249"/>
      <c r="C5" s="249"/>
      <c r="D5" s="249"/>
      <c r="E5" s="249"/>
      <c r="F5" s="249"/>
      <c r="G5" s="249"/>
      <c r="H5" s="249"/>
      <c r="I5" s="249"/>
      <c r="J5" s="249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7"/>
      <c r="AD5" s="250"/>
      <c r="AE5" s="250"/>
      <c r="AF5" s="250"/>
      <c r="AG5" s="250"/>
      <c r="AH5" s="250"/>
      <c r="AI5" s="250"/>
      <c r="AJ5" s="250"/>
      <c r="AK5" s="255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2"/>
    </row>
    <row r="6" spans="1:53" ht="19.899999999999999" customHeight="1" x14ac:dyDescent="0.25">
      <c r="A6" s="259"/>
      <c r="B6" s="249"/>
      <c r="C6" s="249"/>
      <c r="D6" s="249"/>
      <c r="E6" s="249"/>
      <c r="F6" s="249"/>
      <c r="G6" s="249"/>
      <c r="H6" s="249"/>
      <c r="I6" s="249"/>
      <c r="J6" s="249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7"/>
      <c r="AD6" s="250"/>
      <c r="AE6" s="250"/>
      <c r="AF6" s="250"/>
      <c r="AG6" s="250"/>
      <c r="AH6" s="250"/>
      <c r="AI6" s="250"/>
      <c r="AJ6" s="250"/>
      <c r="AK6" s="255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2"/>
    </row>
    <row r="7" spans="1:53" ht="42" customHeight="1" x14ac:dyDescent="0.25">
      <c r="A7" s="259"/>
      <c r="B7" s="43">
        <v>1</v>
      </c>
      <c r="C7" s="43">
        <v>2</v>
      </c>
      <c r="D7" s="43">
        <v>3</v>
      </c>
      <c r="E7" s="43">
        <v>4</v>
      </c>
      <c r="F7" s="43">
        <v>5</v>
      </c>
      <c r="G7" s="43">
        <v>6</v>
      </c>
      <c r="H7" s="43">
        <v>7</v>
      </c>
      <c r="I7" s="43">
        <v>8</v>
      </c>
      <c r="J7" s="43">
        <v>9</v>
      </c>
      <c r="K7" s="43">
        <v>10</v>
      </c>
      <c r="L7" s="43">
        <v>11</v>
      </c>
      <c r="M7" s="43">
        <v>12</v>
      </c>
      <c r="N7" s="43">
        <v>13</v>
      </c>
      <c r="O7" s="43">
        <v>14</v>
      </c>
      <c r="P7" s="43">
        <v>15</v>
      </c>
      <c r="Q7" s="43">
        <v>16</v>
      </c>
      <c r="R7" s="43">
        <v>17</v>
      </c>
      <c r="S7" s="43">
        <v>18</v>
      </c>
      <c r="T7" s="43">
        <v>19</v>
      </c>
      <c r="U7" s="43">
        <v>20</v>
      </c>
      <c r="V7" s="43">
        <v>21</v>
      </c>
      <c r="W7" s="43">
        <v>22</v>
      </c>
      <c r="X7" s="43">
        <v>23</v>
      </c>
      <c r="Y7" s="43">
        <v>24</v>
      </c>
      <c r="Z7" s="43">
        <v>25</v>
      </c>
      <c r="AA7" s="43">
        <v>26</v>
      </c>
      <c r="AB7" s="43">
        <v>27</v>
      </c>
      <c r="AC7" s="43">
        <v>28</v>
      </c>
      <c r="AD7" s="43">
        <v>29</v>
      </c>
      <c r="AE7" s="43">
        <v>30</v>
      </c>
      <c r="AF7" s="43">
        <v>31</v>
      </c>
      <c r="AG7" s="43">
        <v>32</v>
      </c>
      <c r="AH7" s="43">
        <v>33</v>
      </c>
      <c r="AI7" s="43">
        <v>34</v>
      </c>
      <c r="AJ7" s="43">
        <v>35</v>
      </c>
      <c r="AK7" s="43">
        <v>36</v>
      </c>
      <c r="AL7" s="43">
        <v>37</v>
      </c>
      <c r="AM7" s="43">
        <v>38</v>
      </c>
      <c r="AN7" s="43">
        <v>39</v>
      </c>
      <c r="AO7" s="43">
        <v>40</v>
      </c>
      <c r="AP7" s="43">
        <v>41</v>
      </c>
      <c r="AQ7" s="43">
        <v>42</v>
      </c>
      <c r="AR7" s="43">
        <v>43</v>
      </c>
      <c r="AS7" s="43">
        <v>44</v>
      </c>
      <c r="AT7" s="43">
        <v>45</v>
      </c>
      <c r="AU7" s="43">
        <v>46</v>
      </c>
      <c r="AV7" s="43">
        <v>47</v>
      </c>
      <c r="AW7" s="43">
        <v>48</v>
      </c>
      <c r="AX7" s="43">
        <v>49</v>
      </c>
      <c r="AY7" s="43">
        <v>50</v>
      </c>
      <c r="AZ7" s="43">
        <v>51</v>
      </c>
      <c r="BA7" s="47">
        <v>52</v>
      </c>
    </row>
    <row r="8" spans="1:53" ht="69" customHeight="1" thickBot="1" x14ac:dyDescent="0.3">
      <c r="A8" s="52" t="s">
        <v>56</v>
      </c>
      <c r="B8" s="16" t="s">
        <v>103</v>
      </c>
      <c r="C8" s="16" t="s">
        <v>103</v>
      </c>
      <c r="D8" s="16" t="s">
        <v>103</v>
      </c>
      <c r="E8" s="16" t="s">
        <v>112</v>
      </c>
      <c r="F8" s="16" t="s">
        <v>112</v>
      </c>
      <c r="G8" s="16" t="s">
        <v>112</v>
      </c>
      <c r="H8" s="16" t="s">
        <v>112</v>
      </c>
      <c r="I8" s="16" t="s">
        <v>112</v>
      </c>
      <c r="J8" s="16" t="s">
        <v>112</v>
      </c>
      <c r="K8" s="16" t="s">
        <v>112</v>
      </c>
      <c r="L8" s="16" t="s">
        <v>112</v>
      </c>
      <c r="M8" s="16" t="s">
        <v>112</v>
      </c>
      <c r="N8" s="16" t="s">
        <v>112</v>
      </c>
      <c r="O8" s="16" t="s">
        <v>112</v>
      </c>
      <c r="P8" s="16" t="s">
        <v>112</v>
      </c>
      <c r="Q8" s="16" t="s">
        <v>103</v>
      </c>
      <c r="R8" s="16" t="s">
        <v>179</v>
      </c>
      <c r="S8" s="46" t="s">
        <v>37</v>
      </c>
      <c r="T8" s="46" t="s">
        <v>37</v>
      </c>
      <c r="U8" s="16" t="s">
        <v>112</v>
      </c>
      <c r="V8" s="16" t="s">
        <v>112</v>
      </c>
      <c r="W8" s="16" t="s">
        <v>112</v>
      </c>
      <c r="X8" s="16" t="s">
        <v>112</v>
      </c>
      <c r="Y8" s="16" t="s">
        <v>112</v>
      </c>
      <c r="Z8" s="16" t="s">
        <v>112</v>
      </c>
      <c r="AA8" s="16" t="s">
        <v>112</v>
      </c>
      <c r="AB8" s="16" t="s">
        <v>112</v>
      </c>
      <c r="AC8" s="16" t="s">
        <v>112</v>
      </c>
      <c r="AD8" s="16" t="s">
        <v>112</v>
      </c>
      <c r="AE8" s="16" t="s">
        <v>112</v>
      </c>
      <c r="AF8" s="16" t="s">
        <v>112</v>
      </c>
      <c r="AG8" s="16" t="s">
        <v>112</v>
      </c>
      <c r="AH8" s="16" t="s">
        <v>112</v>
      </c>
      <c r="AI8" s="16" t="s">
        <v>112</v>
      </c>
      <c r="AJ8" s="16" t="s">
        <v>112</v>
      </c>
      <c r="AK8" s="16" t="s">
        <v>112</v>
      </c>
      <c r="AL8" s="16" t="s">
        <v>112</v>
      </c>
      <c r="AM8" s="16" t="s">
        <v>102</v>
      </c>
      <c r="AN8" s="16" t="s">
        <v>118</v>
      </c>
      <c r="AO8" s="16" t="s">
        <v>105</v>
      </c>
      <c r="AP8" s="16" t="s">
        <v>105</v>
      </c>
      <c r="AQ8" s="16" t="s">
        <v>117</v>
      </c>
      <c r="AR8" s="48" t="s">
        <v>57</v>
      </c>
      <c r="AS8" s="151"/>
      <c r="AT8" s="151"/>
      <c r="AU8" s="151"/>
      <c r="AV8" s="151"/>
      <c r="AW8" s="151"/>
      <c r="AX8" s="151"/>
      <c r="AY8" s="151"/>
      <c r="AZ8" s="151"/>
      <c r="BA8" s="152"/>
    </row>
    <row r="9" spans="1:53" ht="2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</row>
    <row r="10" spans="1:53" ht="2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8"/>
      <c r="K10" s="8"/>
      <c r="L10" s="8"/>
      <c r="M10" s="9" t="s">
        <v>38</v>
      </c>
      <c r="N10" s="9"/>
      <c r="O10" s="9"/>
      <c r="P10" s="9"/>
      <c r="Q10" s="9"/>
      <c r="R10" s="9"/>
      <c r="S10" s="41"/>
      <c r="T10" s="41"/>
      <c r="U10" s="41"/>
      <c r="V10" s="41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ht="21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8"/>
      <c r="K11" s="8"/>
      <c r="L11" s="8"/>
      <c r="M11" s="8"/>
      <c r="N11" s="8"/>
      <c r="O11" s="8"/>
      <c r="P11" s="8"/>
      <c r="Q11" s="8"/>
      <c r="R11" s="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ht="21" x14ac:dyDescent="0.35">
      <c r="A12" s="17"/>
      <c r="B12" s="17"/>
      <c r="C12" s="17"/>
      <c r="D12" s="17"/>
      <c r="E12" s="17"/>
      <c r="F12" s="17"/>
      <c r="G12" s="44"/>
      <c r="H12" s="44"/>
      <c r="I12" s="45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ht="21.75" thickBot="1" x14ac:dyDescent="0.4">
      <c r="A13" s="17"/>
      <c r="B13" s="17"/>
      <c r="C13" s="17"/>
      <c r="D13" s="17"/>
      <c r="E13" s="17"/>
      <c r="F13" s="17"/>
      <c r="G13" s="17"/>
      <c r="H13" s="17"/>
      <c r="I13" s="17"/>
      <c r="J13" s="8"/>
      <c r="K13" s="8"/>
      <c r="L13" s="8"/>
      <c r="M13" s="8"/>
      <c r="N13" s="8"/>
      <c r="O13" s="8"/>
      <c r="P13" s="8"/>
      <c r="Q13" s="8"/>
      <c r="R13" s="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ht="22.5" thickBot="1" x14ac:dyDescent="0.4">
      <c r="A14" s="17"/>
      <c r="B14" s="17"/>
      <c r="C14" s="17"/>
      <c r="D14" s="17"/>
      <c r="E14" s="17"/>
      <c r="F14" s="17"/>
      <c r="G14" s="49" t="s">
        <v>103</v>
      </c>
      <c r="H14" s="44"/>
      <c r="I14" s="44"/>
      <c r="J14" s="244" t="s">
        <v>104</v>
      </c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17"/>
      <c r="AA14" s="17"/>
      <c r="AB14" s="17"/>
      <c r="AC14" s="17"/>
      <c r="AD14" s="51" t="s">
        <v>106</v>
      </c>
      <c r="AE14" s="17"/>
      <c r="AF14" s="17"/>
      <c r="AG14" s="240" t="s">
        <v>111</v>
      </c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17"/>
      <c r="AX14" s="17"/>
      <c r="AY14" s="17"/>
      <c r="AZ14" s="17"/>
      <c r="BA14" s="17"/>
    </row>
    <row r="15" spans="1:53" ht="2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ht="21.75" thickBot="1" x14ac:dyDescent="0.4">
      <c r="A16" s="17"/>
      <c r="B16" s="17"/>
      <c r="C16" s="17"/>
      <c r="D16" s="17"/>
      <c r="E16" s="17"/>
      <c r="F16" s="17"/>
      <c r="G16" s="17"/>
      <c r="H16" s="17"/>
      <c r="I16" s="17"/>
      <c r="J16" s="8"/>
      <c r="K16" s="8"/>
      <c r="L16" s="8"/>
      <c r="M16" s="8"/>
      <c r="N16" s="8"/>
      <c r="O16" s="8"/>
      <c r="P16" s="8"/>
      <c r="Q16" s="8"/>
      <c r="R16" s="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ht="22.5" thickBot="1" x14ac:dyDescent="0.4">
      <c r="A17" s="17"/>
      <c r="B17" s="17"/>
      <c r="C17" s="17"/>
      <c r="D17" s="17"/>
      <c r="E17" s="17"/>
      <c r="F17" s="17"/>
      <c r="G17" s="49" t="s">
        <v>102</v>
      </c>
      <c r="H17" s="17"/>
      <c r="I17" s="17"/>
      <c r="J17" s="240" t="s">
        <v>108</v>
      </c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17"/>
      <c r="AA17" s="17"/>
      <c r="AB17" s="17"/>
      <c r="AC17" s="17"/>
      <c r="AD17" s="50" t="s">
        <v>57</v>
      </c>
      <c r="AE17" s="17"/>
      <c r="AF17" s="17"/>
      <c r="AG17" s="240" t="s">
        <v>110</v>
      </c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17"/>
      <c r="AX17" s="17"/>
      <c r="AY17" s="17"/>
      <c r="AZ17" s="17"/>
      <c r="BA17" s="17"/>
    </row>
    <row r="18" spans="1:53" ht="19.5" thickBot="1" x14ac:dyDescent="0.35">
      <c r="A18" s="1"/>
      <c r="B18" s="1"/>
      <c r="C18" s="1"/>
      <c r="D18" s="1"/>
      <c r="E18" s="1"/>
      <c r="F18" s="1"/>
      <c r="G18" s="1"/>
      <c r="H18" s="1"/>
      <c r="I18" s="1"/>
      <c r="J18" s="7"/>
      <c r="K18" s="7"/>
      <c r="L18" s="7"/>
      <c r="M18" s="7"/>
      <c r="N18" s="7"/>
      <c r="O18" s="7"/>
      <c r="P18" s="7"/>
      <c r="Q18" s="7"/>
      <c r="R18" s="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9.899999999999999" customHeight="1" thickBot="1" x14ac:dyDescent="0.35">
      <c r="G19" s="49" t="s">
        <v>105</v>
      </c>
      <c r="J19" s="240" t="s">
        <v>109</v>
      </c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AD19" s="153" t="s">
        <v>37</v>
      </c>
      <c r="AG19" s="243" t="s">
        <v>107</v>
      </c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</row>
  </sheetData>
  <mergeCells count="72"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  <mergeCell ref="A3:A7"/>
    <mergeCell ref="K3:N3"/>
    <mergeCell ref="K4:K6"/>
    <mergeCell ref="L4:L6"/>
    <mergeCell ref="M4:M6"/>
    <mergeCell ref="N4:N6"/>
    <mergeCell ref="O3:O6"/>
    <mergeCell ref="P3:R3"/>
    <mergeCell ref="P4:P6"/>
    <mergeCell ref="Q4:Q6"/>
    <mergeCell ref="R4:R6"/>
    <mergeCell ref="S3:S6"/>
    <mergeCell ref="T3:W3"/>
    <mergeCell ref="T4:T6"/>
    <mergeCell ref="U4:U6"/>
    <mergeCell ref="V4:V6"/>
    <mergeCell ref="W4:W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AT3:AW3"/>
    <mergeCell ref="AT4:AT6"/>
    <mergeCell ref="AU4:AU6"/>
    <mergeCell ref="AV4:AV6"/>
    <mergeCell ref="AW4:AW6"/>
    <mergeCell ref="AP3:AR3"/>
    <mergeCell ref="AP4:AP6"/>
    <mergeCell ref="AQ4:AQ6"/>
    <mergeCell ref="AR4:AR6"/>
    <mergeCell ref="AS3:AS6"/>
    <mergeCell ref="AX3:BA3"/>
    <mergeCell ref="AX4:AX6"/>
    <mergeCell ref="AY4:AY6"/>
    <mergeCell ref="AZ4:AZ6"/>
    <mergeCell ref="BA4:BA6"/>
    <mergeCell ref="J17:Y17"/>
    <mergeCell ref="J19:Y19"/>
    <mergeCell ref="AG14:AV14"/>
    <mergeCell ref="AG17:AV17"/>
    <mergeCell ref="AG19:AT19"/>
    <mergeCell ref="J14:Y15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процесса25.06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2025-09-19T04:24:17Z</cp:lastPrinted>
  <dcterms:created xsi:type="dcterms:W3CDTF">2011-05-26T10:03:28Z</dcterms:created>
  <dcterms:modified xsi:type="dcterms:W3CDTF">2026-03-05T04:22:54Z</dcterms:modified>
</cp:coreProperties>
</file>