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795" windowWidth="14175" windowHeight="7095" tabRatio="921" activeTab="1"/>
  </bookViews>
  <sheets>
    <sheet name="3. ПУП заочный (21г)" sheetId="34" r:id="rId1"/>
    <sheet name="Титульный лист (21г.)" sheetId="33" r:id="rId2"/>
  </sheets>
  <externalReferences>
    <externalReference r:id="rId3"/>
    <externalReference r:id="rId4"/>
  </externalReferences>
  <definedNames>
    <definedName name="ВсегоКвалифПрактик" localSheetId="0">[1]Титул!$BL$37</definedName>
    <definedName name="ВсегоКвалифПрактик">[2]Титул!$BL$37</definedName>
    <definedName name="ВсегоТехнПрактик" localSheetId="0">[1]Титул!$BK$37</definedName>
    <definedName name="ВсегоТехнПрактик">[2]Титул!$BK$37</definedName>
    <definedName name="Допустимое_уменьшение_нагрузки_меньше_32_часов_для_некоторых_циклов" localSheetId="0">[1]Рабочий!$AA$13</definedName>
    <definedName name="Допустимое_уменьшение_нагрузки_меньше_32_часов_для_некоторых_циклов">[2]Рабочий!$AA$13</definedName>
    <definedName name="МаксКолЗачВГоду" localSheetId="0">[1]Нормы!$B$12</definedName>
    <definedName name="МаксКолЗачВГоду">[2]Нормы!$B$12</definedName>
    <definedName name="МаксКолЭкзВГоду" localSheetId="0">[1]Нормы!$B$11</definedName>
    <definedName name="МаксКолЭкзВГоду">[2]Нормы!$B$11</definedName>
    <definedName name="МаксРукПракт" localSheetId="0">[1]Нормы!$B$24</definedName>
    <definedName name="МаксРукПракт">[2]Нормы!$B$24</definedName>
    <definedName name="ОбязУчебНагрузка" localSheetId="0">[1]Нормы!$B$3</definedName>
    <definedName name="ОбязУчебНагрузка">[2]Нормы!$B$3</definedName>
    <definedName name="ОтклонениеПоЦиклам" localSheetId="0">[1]План!$EB$6</definedName>
    <definedName name="ОтклонениеПоЦиклам">[2]План!$EB$6</definedName>
    <definedName name="Сроки_МинКолЧасовПоДисц" localSheetId="0">[1]Нормы!$B$6</definedName>
    <definedName name="Сроки_МинКолЧасовПоДисц">[2]Нормы!$B$6</definedName>
  </definedNames>
  <calcPr calcId="124519" refMode="R1C1"/>
</workbook>
</file>

<file path=xl/calcChain.xml><?xml version="1.0" encoding="utf-8"?>
<calcChain xmlns="http://schemas.openxmlformats.org/spreadsheetml/2006/main">
  <c r="S19" i="34"/>
  <c r="S54"/>
  <c r="S50"/>
  <c r="S46"/>
  <c r="S41"/>
  <c r="S33"/>
  <c r="S7"/>
  <c r="S15"/>
  <c r="S56"/>
  <c r="R56" s="1"/>
  <c r="S57"/>
  <c r="R57" s="1"/>
  <c r="S52"/>
  <c r="R52" s="1"/>
  <c r="R53"/>
  <c r="S53"/>
  <c r="S48"/>
  <c r="R48" s="1"/>
  <c r="R49"/>
  <c r="S49"/>
  <c r="S43"/>
  <c r="R43" s="1"/>
  <c r="S44"/>
  <c r="R44" s="1"/>
  <c r="S45"/>
  <c r="R45" s="1"/>
  <c r="S38"/>
  <c r="R38" s="1"/>
  <c r="S39"/>
  <c r="R39" s="1"/>
  <c r="S40"/>
  <c r="R40" s="1"/>
  <c r="AR54"/>
  <c r="AO54"/>
  <c r="AM54"/>
  <c r="AJ54"/>
  <c r="AH54"/>
  <c r="AE54"/>
  <c r="AC54"/>
  <c r="Z54"/>
  <c r="X54"/>
  <c r="AR50"/>
  <c r="AO50"/>
  <c r="AM50"/>
  <c r="AJ50"/>
  <c r="AH50"/>
  <c r="AE50"/>
  <c r="AC50"/>
  <c r="Z50"/>
  <c r="X50"/>
  <c r="AR46"/>
  <c r="AT46" s="1"/>
  <c r="AO46"/>
  <c r="AM46"/>
  <c r="AJ46"/>
  <c r="AH46"/>
  <c r="AE46"/>
  <c r="AC46"/>
  <c r="Z46"/>
  <c r="X46"/>
  <c r="AR41"/>
  <c r="AO41"/>
  <c r="AM41"/>
  <c r="AJ41"/>
  <c r="AH41"/>
  <c r="AE41"/>
  <c r="AC41"/>
  <c r="Z41"/>
  <c r="Z32" s="1"/>
  <c r="X41"/>
  <c r="AR33"/>
  <c r="AT33" s="1"/>
  <c r="AO33"/>
  <c r="AM33"/>
  <c r="AJ33"/>
  <c r="AJ32" s="1"/>
  <c r="AH33"/>
  <c r="AE33"/>
  <c r="AC33"/>
  <c r="Z33"/>
  <c r="X33"/>
  <c r="AO32"/>
  <c r="AR15"/>
  <c r="AT15" s="1"/>
  <c r="AO15"/>
  <c r="AM15"/>
  <c r="AQ15" s="1"/>
  <c r="AJ15"/>
  <c r="AH15"/>
  <c r="AR19"/>
  <c r="AO19"/>
  <c r="AQ19" s="1"/>
  <c r="AM19"/>
  <c r="AJ19"/>
  <c r="AH19"/>
  <c r="AB10"/>
  <c r="AE19"/>
  <c r="AG19" s="1"/>
  <c r="AC19"/>
  <c r="AE15"/>
  <c r="AC15"/>
  <c r="Z19"/>
  <c r="X19"/>
  <c r="Z15"/>
  <c r="X15"/>
  <c r="AT9"/>
  <c r="AT10"/>
  <c r="AT11"/>
  <c r="AT12"/>
  <c r="AT13"/>
  <c r="AT14"/>
  <c r="AT16"/>
  <c r="AT17"/>
  <c r="AT18"/>
  <c r="AT19"/>
  <c r="AT20"/>
  <c r="AT21"/>
  <c r="AT22"/>
  <c r="AT23"/>
  <c r="AT24"/>
  <c r="AT25"/>
  <c r="AT26"/>
  <c r="AT27"/>
  <c r="AT28"/>
  <c r="AT29"/>
  <c r="AT30"/>
  <c r="AT31"/>
  <c r="AT34"/>
  <c r="AT35"/>
  <c r="AT36"/>
  <c r="AT37"/>
  <c r="S37" s="1"/>
  <c r="AT38"/>
  <c r="AT39"/>
  <c r="AT40"/>
  <c r="AT41"/>
  <c r="AT42"/>
  <c r="AT43"/>
  <c r="AT44"/>
  <c r="AT45"/>
  <c r="AT47"/>
  <c r="S47" s="1"/>
  <c r="R47" s="1"/>
  <c r="AT48"/>
  <c r="AT49"/>
  <c r="AT50"/>
  <c r="AT51"/>
  <c r="AT52"/>
  <c r="AT53"/>
  <c r="AT54"/>
  <c r="AT55"/>
  <c r="AT56"/>
  <c r="AT57"/>
  <c r="AT8"/>
  <c r="AT7" s="1"/>
  <c r="AQ9"/>
  <c r="AQ10"/>
  <c r="AQ11"/>
  <c r="AQ12"/>
  <c r="AQ13"/>
  <c r="AQ14"/>
  <c r="AQ16"/>
  <c r="AQ17"/>
  <c r="AQ18"/>
  <c r="S18" s="1"/>
  <c r="R18" s="1"/>
  <c r="AQ20"/>
  <c r="AQ21"/>
  <c r="AQ22"/>
  <c r="AQ23"/>
  <c r="AQ24"/>
  <c r="AQ25"/>
  <c r="AQ26"/>
  <c r="AQ27"/>
  <c r="AQ28"/>
  <c r="S28" s="1"/>
  <c r="R28" s="1"/>
  <c r="AQ29"/>
  <c r="AQ30"/>
  <c r="AQ31"/>
  <c r="S31" s="1"/>
  <c r="R31" s="1"/>
  <c r="AQ34"/>
  <c r="S34" s="1"/>
  <c r="AQ35"/>
  <c r="S35" s="1"/>
  <c r="AQ36"/>
  <c r="AQ37"/>
  <c r="AQ38"/>
  <c r="AQ39"/>
  <c r="AQ40"/>
  <c r="AQ41"/>
  <c r="AQ42"/>
  <c r="AQ43"/>
  <c r="AQ44"/>
  <c r="AQ45"/>
  <c r="AQ46"/>
  <c r="AQ47"/>
  <c r="AQ48"/>
  <c r="AQ49"/>
  <c r="AQ50"/>
  <c r="AQ51"/>
  <c r="AQ52"/>
  <c r="AQ53"/>
  <c r="AQ54"/>
  <c r="AQ55"/>
  <c r="AQ56"/>
  <c r="AQ57"/>
  <c r="AQ8"/>
  <c r="AQ7" s="1"/>
  <c r="AL9"/>
  <c r="AL10"/>
  <c r="AL11"/>
  <c r="AL12"/>
  <c r="AL13"/>
  <c r="AL14"/>
  <c r="AL15"/>
  <c r="AL16"/>
  <c r="AL17"/>
  <c r="AL18"/>
  <c r="AL19"/>
  <c r="AL20"/>
  <c r="AL21"/>
  <c r="AL22"/>
  <c r="AL23"/>
  <c r="S23" s="1"/>
  <c r="R23" s="1"/>
  <c r="AL24"/>
  <c r="AL25"/>
  <c r="AL26"/>
  <c r="AL27"/>
  <c r="AL28"/>
  <c r="AL29"/>
  <c r="AL30"/>
  <c r="S30" s="1"/>
  <c r="R30" s="1"/>
  <c r="AL31"/>
  <c r="AL33"/>
  <c r="AL34"/>
  <c r="AL35"/>
  <c r="AL36"/>
  <c r="AL37"/>
  <c r="AL38"/>
  <c r="AL39"/>
  <c r="AL40"/>
  <c r="AL41"/>
  <c r="AL42"/>
  <c r="AL43"/>
  <c r="AL44"/>
  <c r="AL45"/>
  <c r="AL46"/>
  <c r="AL47"/>
  <c r="AL48"/>
  <c r="AL49"/>
  <c r="AL50"/>
  <c r="AL51"/>
  <c r="AL52"/>
  <c r="AL53"/>
  <c r="AL54"/>
  <c r="AL55"/>
  <c r="AL56"/>
  <c r="AL57"/>
  <c r="AL8"/>
  <c r="AG9"/>
  <c r="AG10"/>
  <c r="AG11"/>
  <c r="AG12"/>
  <c r="AG13"/>
  <c r="AG14"/>
  <c r="AG15"/>
  <c r="AG16"/>
  <c r="AG17"/>
  <c r="AG18"/>
  <c r="AG20"/>
  <c r="AG21"/>
  <c r="AG22"/>
  <c r="AG23"/>
  <c r="AG24"/>
  <c r="AG25"/>
  <c r="S25" s="1"/>
  <c r="R25" s="1"/>
  <c r="AG26"/>
  <c r="AG27"/>
  <c r="AG28"/>
  <c r="AG29"/>
  <c r="AG30"/>
  <c r="AG31"/>
  <c r="AG34"/>
  <c r="AG35"/>
  <c r="AG36"/>
  <c r="R36" s="1"/>
  <c r="AG37"/>
  <c r="AG38"/>
  <c r="AG39"/>
  <c r="AG40"/>
  <c r="AG41"/>
  <c r="AG42"/>
  <c r="R42" s="1"/>
  <c r="AG43"/>
  <c r="AG44"/>
  <c r="AG45"/>
  <c r="AG46"/>
  <c r="AG47"/>
  <c r="AG48"/>
  <c r="AG49"/>
  <c r="AG50"/>
  <c r="AG51"/>
  <c r="AG52"/>
  <c r="AG53"/>
  <c r="AG54"/>
  <c r="AG55"/>
  <c r="S55" s="1"/>
  <c r="AG56"/>
  <c r="AG57"/>
  <c r="AG8"/>
  <c r="AB12"/>
  <c r="AB13"/>
  <c r="AB14"/>
  <c r="AB15"/>
  <c r="AB16"/>
  <c r="S16" s="1"/>
  <c r="R16" s="1"/>
  <c r="AB17"/>
  <c r="S17" s="1"/>
  <c r="R17" s="1"/>
  <c r="AB18"/>
  <c r="AB19"/>
  <c r="AB20"/>
  <c r="S20" s="1"/>
  <c r="R20" s="1"/>
  <c r="AB21"/>
  <c r="S21" s="1"/>
  <c r="R21" s="1"/>
  <c r="AB22"/>
  <c r="S22" s="1"/>
  <c r="R22" s="1"/>
  <c r="AB23"/>
  <c r="AB24"/>
  <c r="S24" s="1"/>
  <c r="R24" s="1"/>
  <c r="AB25"/>
  <c r="AB26"/>
  <c r="S26" s="1"/>
  <c r="R26" s="1"/>
  <c r="AB27"/>
  <c r="S27" s="1"/>
  <c r="R27" s="1"/>
  <c r="AB28"/>
  <c r="AB29"/>
  <c r="S29" s="1"/>
  <c r="R29" s="1"/>
  <c r="AB30"/>
  <c r="AB31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51"/>
  <c r="AB52"/>
  <c r="AB53"/>
  <c r="AB54"/>
  <c r="AB55"/>
  <c r="AB56"/>
  <c r="AB57"/>
  <c r="AB11"/>
  <c r="S9"/>
  <c r="R9" s="1"/>
  <c r="Q58"/>
  <c r="Q46"/>
  <c r="Q32" s="1"/>
  <c r="Q54"/>
  <c r="Q50"/>
  <c r="Q41"/>
  <c r="Q33"/>
  <c r="Q19"/>
  <c r="Q15"/>
  <c r="Q7"/>
  <c r="T7"/>
  <c r="U7"/>
  <c r="V7"/>
  <c r="W7"/>
  <c r="Z7"/>
  <c r="AC7"/>
  <c r="AE7"/>
  <c r="AH7"/>
  <c r="AJ7"/>
  <c r="AL7"/>
  <c r="AM7"/>
  <c r="AO7"/>
  <c r="AR7"/>
  <c r="X7"/>
  <c r="J7"/>
  <c r="H19"/>
  <c r="I19"/>
  <c r="K19"/>
  <c r="L19"/>
  <c r="M19"/>
  <c r="N19"/>
  <c r="O19"/>
  <c r="P19"/>
  <c r="G31"/>
  <c r="G29"/>
  <c r="G26"/>
  <c r="H7"/>
  <c r="I7"/>
  <c r="K7"/>
  <c r="L7"/>
  <c r="M7"/>
  <c r="N7"/>
  <c r="O7"/>
  <c r="P7"/>
  <c r="G12"/>
  <c r="S58" l="1"/>
  <c r="R37"/>
  <c r="S51"/>
  <c r="R51" s="1"/>
  <c r="AO58"/>
  <c r="R35"/>
  <c r="AQ33"/>
  <c r="R34"/>
  <c r="R55"/>
  <c r="R19"/>
  <c r="S8"/>
  <c r="AJ58"/>
  <c r="AE32"/>
  <c r="AE58" s="1"/>
  <c r="AG33"/>
  <c r="AH32"/>
  <c r="AL32" s="1"/>
  <c r="AR32"/>
  <c r="AT32" s="1"/>
  <c r="AM32"/>
  <c r="AQ32" s="1"/>
  <c r="AC32"/>
  <c r="Z58"/>
  <c r="X32"/>
  <c r="X58" s="1"/>
  <c r="S10"/>
  <c r="S14"/>
  <c r="R14" s="1"/>
  <c r="AB7"/>
  <c r="F32"/>
  <c r="F58" s="1"/>
  <c r="E32"/>
  <c r="E58" s="1"/>
  <c r="D32"/>
  <c r="C32"/>
  <c r="C58" s="1"/>
  <c r="AG32" l="1"/>
  <c r="AM58"/>
  <c r="AQ58" s="1"/>
  <c r="AH58"/>
  <c r="AL58" s="1"/>
  <c r="AB32"/>
  <c r="AR58"/>
  <c r="AT58" s="1"/>
  <c r="AC58"/>
  <c r="AG58" s="1"/>
  <c r="AB58"/>
  <c r="S12"/>
  <c r="R12" s="1"/>
  <c r="S13"/>
  <c r="R13" s="1"/>
  <c r="H33"/>
  <c r="H50"/>
  <c r="G51"/>
  <c r="S11" l="1"/>
  <c r="R11" s="1"/>
  <c r="G50"/>
  <c r="R10" l="1"/>
  <c r="G36"/>
  <c r="G35"/>
  <c r="I33"/>
  <c r="AG7" l="1"/>
  <c r="P33"/>
  <c r="P15"/>
  <c r="P54"/>
  <c r="P50"/>
  <c r="P46"/>
  <c r="P41"/>
  <c r="R8" l="1"/>
  <c r="P32"/>
  <c r="P58"/>
  <c r="G42"/>
  <c r="G41" s="1"/>
  <c r="G39"/>
  <c r="I50" l="1"/>
  <c r="H46"/>
  <c r="H41"/>
  <c r="G37" l="1"/>
  <c r="G27"/>
  <c r="G21"/>
  <c r="G16"/>
  <c r="G17"/>
  <c r="G18"/>
  <c r="G8"/>
  <c r="G9"/>
  <c r="G15" l="1"/>
  <c r="I54"/>
  <c r="H54"/>
  <c r="H32" s="1"/>
  <c r="G57"/>
  <c r="G56"/>
  <c r="G55" l="1"/>
  <c r="G54" s="1"/>
  <c r="K46"/>
  <c r="K41"/>
  <c r="K15"/>
  <c r="H15"/>
  <c r="G11"/>
  <c r="G10" l="1"/>
  <c r="G24"/>
  <c r="G28"/>
  <c r="G34"/>
  <c r="G14"/>
  <c r="K32"/>
  <c r="G23"/>
  <c r="G13"/>
  <c r="G22"/>
  <c r="G25"/>
  <c r="G30"/>
  <c r="I46"/>
  <c r="G47"/>
  <c r="G46" s="1"/>
  <c r="G19" l="1"/>
  <c r="G7"/>
  <c r="G38"/>
  <c r="G33" s="1"/>
  <c r="G32" s="1"/>
  <c r="I41"/>
  <c r="I32" s="1"/>
  <c r="I15"/>
  <c r="I58" l="1"/>
  <c r="G58"/>
  <c r="H58" l="1"/>
</calcChain>
</file>

<file path=xl/sharedStrings.xml><?xml version="1.0" encoding="utf-8"?>
<sst xmlns="http://schemas.openxmlformats.org/spreadsheetml/2006/main" count="272" uniqueCount="183">
  <si>
    <t>Формы промежуточной аттестации</t>
  </si>
  <si>
    <t>1 курс</t>
  </si>
  <si>
    <t>2 курс</t>
  </si>
  <si>
    <t>3 курс</t>
  </si>
  <si>
    <t>1 семестр</t>
  </si>
  <si>
    <t>Всего</t>
  </si>
  <si>
    <t>История</t>
  </si>
  <si>
    <t>Физическая культура</t>
  </si>
  <si>
    <t>ОП.01</t>
  </si>
  <si>
    <t>ОП.02</t>
  </si>
  <si>
    <t>ОП.03</t>
  </si>
  <si>
    <t>ОП.04</t>
  </si>
  <si>
    <t>Безопасность жизнедеятельности</t>
  </si>
  <si>
    <t>Профессиональный цикл</t>
  </si>
  <si>
    <t>ПМ. 01</t>
  </si>
  <si>
    <t>МДК.01.01</t>
  </si>
  <si>
    <t>ПМ.02</t>
  </si>
  <si>
    <t>ПП.03</t>
  </si>
  <si>
    <t>Производственная практика 03</t>
  </si>
  <si>
    <t>ОП.06</t>
  </si>
  <si>
    <t>ОП.05</t>
  </si>
  <si>
    <t>ПМ.03</t>
  </si>
  <si>
    <t>Теория и устройство судна</t>
  </si>
  <si>
    <t>МДК.02.01</t>
  </si>
  <si>
    <t>ПП.02</t>
  </si>
  <si>
    <t>МДК.03.01</t>
  </si>
  <si>
    <t>Производственная практика 02</t>
  </si>
  <si>
    <t>Обеспечение безопасности плавания</t>
  </si>
  <si>
    <t>Учебная практика 01</t>
  </si>
  <si>
    <t>Математика</t>
  </si>
  <si>
    <t>УЧЕБНЫЙ ПЛАН</t>
  </si>
  <si>
    <t>образование</t>
  </si>
  <si>
    <t>ОП.07</t>
  </si>
  <si>
    <t>ОП.08</t>
  </si>
  <si>
    <t>УП.02</t>
  </si>
  <si>
    <t>Учебная практика 02</t>
  </si>
  <si>
    <t xml:space="preserve">Утверждено                                                               Приказом директора                                                           КГАПОУ "Красноярский техникум транспорта и сервиса"    </t>
  </si>
  <si>
    <t xml:space="preserve">Базовый уровень образования - среднее общее </t>
  </si>
  <si>
    <t>Общий гуманитарный и социально-экономический цикл</t>
  </si>
  <si>
    <t>ОГСЭ.01</t>
  </si>
  <si>
    <t>ОГСЭ.02</t>
  </si>
  <si>
    <t>ОГСЭ.03</t>
  </si>
  <si>
    <t>ОГСЭ.04</t>
  </si>
  <si>
    <t>Основы философии</t>
  </si>
  <si>
    <t>Математический и общий естественнонаучный цикл</t>
  </si>
  <si>
    <t>ЕН.01</t>
  </si>
  <si>
    <t>ЕН.02</t>
  </si>
  <si>
    <t>ЕН.03</t>
  </si>
  <si>
    <t>Информатика</t>
  </si>
  <si>
    <t>Экологические основы природопользования</t>
  </si>
  <si>
    <t>Инженерная графика</t>
  </si>
  <si>
    <t>Механика</t>
  </si>
  <si>
    <t>Электроника и электротехника</t>
  </si>
  <si>
    <t>Правовые основы профессиональной деятельности</t>
  </si>
  <si>
    <t>Метрология и стандартизация</t>
  </si>
  <si>
    <t>Материаловедение</t>
  </si>
  <si>
    <t>Навигация, навигационная гидрометеорология и лоция</t>
  </si>
  <si>
    <t>МДК.01.02</t>
  </si>
  <si>
    <t>Управление судном и технические средства судовождения</t>
  </si>
  <si>
    <t>УП.01</t>
  </si>
  <si>
    <t>Безопасность жизнедеятельности на судне и транспортная безопасность</t>
  </si>
  <si>
    <t>Обработка и размещение груза</t>
  </si>
  <si>
    <t>Технология перевозки груза</t>
  </si>
  <si>
    <t>ПМ.04</t>
  </si>
  <si>
    <t>МДК.04.01</t>
  </si>
  <si>
    <t>УП.04</t>
  </si>
  <si>
    <t>Э</t>
  </si>
  <si>
    <t>ГИА.00</t>
  </si>
  <si>
    <t>Государственная (итоговая) аттестация</t>
  </si>
  <si>
    <t>ГИА.01</t>
  </si>
  <si>
    <t>Подготовка выпускной квалификационной работы</t>
  </si>
  <si>
    <t>ГИА.02</t>
  </si>
  <si>
    <t>Защита выпускной квалификационной работы</t>
  </si>
  <si>
    <t>ОГСЭ.00</t>
  </si>
  <si>
    <t>ЕН.00</t>
  </si>
  <si>
    <t>П.00</t>
  </si>
  <si>
    <t>ОП.00</t>
  </si>
  <si>
    <t>ОГСЭ.05</t>
  </si>
  <si>
    <t>Психология общения</t>
  </si>
  <si>
    <t>ОГСЭ.06</t>
  </si>
  <si>
    <t>Основы интеллектуального труда</t>
  </si>
  <si>
    <t>ОГСЭ.07</t>
  </si>
  <si>
    <t>ОП.09</t>
  </si>
  <si>
    <t>ОП.10</t>
  </si>
  <si>
    <t>Основы судового электрооборудования и эксплуатация двигателей внутреннего сгорания</t>
  </si>
  <si>
    <t>ОП.11</t>
  </si>
  <si>
    <t>ПП.01</t>
  </si>
  <si>
    <t>Производственная практика 01</t>
  </si>
  <si>
    <t>Подготовка по управлению неорганизованной массой людей</t>
  </si>
  <si>
    <r>
      <rPr>
        <sz val="16"/>
        <rFont val="Times New Roman"/>
        <family val="1"/>
        <charset val="204"/>
      </rPr>
      <t xml:space="preserve">по специальности </t>
    </r>
    <r>
      <rPr>
        <b/>
        <sz val="16"/>
        <rFont val="Times New Roman"/>
        <family val="1"/>
        <charset val="204"/>
      </rPr>
      <t xml:space="preserve">26.02.03 Судовождение </t>
    </r>
  </si>
  <si>
    <t xml:space="preserve">Квалификация: старший техник - судоводитель с правом эксплуатации судовых энергетических установок </t>
  </si>
  <si>
    <t xml:space="preserve">программы подготовки специалистов среднего звена среднего профессионального образования краевого государственного автономного профессионального образовательного учреждения                                     "Красноярский техникум транспорта и сервиса" </t>
  </si>
  <si>
    <t>промежуточная аттестация</t>
  </si>
  <si>
    <t>Наименование учебных циклов, дисциплин, профессиональных модулей, МДК, практик</t>
  </si>
  <si>
    <t>3. План учебного процесса "Судовождение" (на базе 11 классов) 2021 год</t>
  </si>
  <si>
    <t>3 семестр</t>
  </si>
  <si>
    <t>4 семестр</t>
  </si>
  <si>
    <t>Общепрофессиональный цикл</t>
  </si>
  <si>
    <t>Иностранный язык в профессиональной деятельности</t>
  </si>
  <si>
    <t>Русский язык и культура речи / Коммуникативный практикум</t>
  </si>
  <si>
    <t xml:space="preserve">Управление и эксплуатация судна с правом эксплуатации судовых энергетических установок </t>
  </si>
  <si>
    <t>Анализ эффективности работы судна</t>
  </si>
  <si>
    <t>Производственная практика 04</t>
  </si>
  <si>
    <t>МДК.01.03</t>
  </si>
  <si>
    <t>МДК.01.04</t>
  </si>
  <si>
    <t>Судовые энергетические установки и электрооборудование судов</t>
  </si>
  <si>
    <t>Судовождение на внутренних водных путях</t>
  </si>
  <si>
    <t>Моторист  - рулевой</t>
  </si>
  <si>
    <t xml:space="preserve">Освоение профессии 104 Моторист  - рулевой
</t>
  </si>
  <si>
    <t>ЭМ.01</t>
  </si>
  <si>
    <t>экзамен модудьный</t>
  </si>
  <si>
    <t>ЭМ.02</t>
  </si>
  <si>
    <t>Экзамен модудьный</t>
  </si>
  <si>
    <t>ЭМ.03</t>
  </si>
  <si>
    <t>ЭМ.04</t>
  </si>
  <si>
    <t>ПМ.05</t>
  </si>
  <si>
    <t>МДК.05.01</t>
  </si>
  <si>
    <t>УП.05</t>
  </si>
  <si>
    <t>Экзамен Квалификационный</t>
  </si>
  <si>
    <t xml:space="preserve">Техническая термодинамика  и теплопередача </t>
  </si>
  <si>
    <t>Основы анализа эффективности работы судна  с применением информационных технологий</t>
  </si>
  <si>
    <t>Производственная практика 05</t>
  </si>
  <si>
    <t>ЭК.05</t>
  </si>
  <si>
    <t>7 комп</t>
  </si>
  <si>
    <t>1,2,3,4,5,6</t>
  </si>
  <si>
    <t>7комп</t>
  </si>
  <si>
    <t>4 комп</t>
  </si>
  <si>
    <t>1</t>
  </si>
  <si>
    <t>8</t>
  </si>
  <si>
    <t>2</t>
  </si>
  <si>
    <t>216.</t>
  </si>
  <si>
    <t>72.</t>
  </si>
  <si>
    <t>ОП.12</t>
  </si>
  <si>
    <t>Основы  финансовой грамотности и предпринимательской деятельности и</t>
  </si>
  <si>
    <t>15</t>
  </si>
  <si>
    <r>
      <t xml:space="preserve">№ </t>
    </r>
    <r>
      <rPr>
        <u/>
        <sz val="14"/>
        <color rgb="FFFF0000"/>
        <rFont val="Times New Roman"/>
        <family val="1"/>
        <charset val="204"/>
      </rPr>
      <t>39-ОД</t>
    </r>
    <r>
      <rPr>
        <sz val="14"/>
        <color rgb="FFFF0000"/>
        <rFont val="Times New Roman"/>
        <family val="1"/>
        <charset val="204"/>
      </rPr>
      <t xml:space="preserve">    от "</t>
    </r>
    <r>
      <rPr>
        <u/>
        <sz val="14"/>
        <color rgb="FFFF0000"/>
        <rFont val="Times New Roman"/>
        <family val="1"/>
        <charset val="204"/>
      </rPr>
      <t xml:space="preserve"> 31</t>
    </r>
    <r>
      <rPr>
        <sz val="14"/>
        <color rgb="FFFF0000"/>
        <rFont val="Times New Roman"/>
        <family val="1"/>
        <charset val="204"/>
      </rPr>
      <t xml:space="preserve">" </t>
    </r>
    <r>
      <rPr>
        <u/>
        <sz val="14"/>
        <color rgb="FFFF0000"/>
        <rFont val="Times New Roman"/>
        <family val="1"/>
        <charset val="204"/>
      </rPr>
      <t>января</t>
    </r>
    <r>
      <rPr>
        <sz val="14"/>
        <color rgb="FFFF0000"/>
        <rFont val="Times New Roman"/>
        <family val="1"/>
        <charset val="204"/>
      </rPr>
      <t xml:space="preserve"> 20</t>
    </r>
    <r>
      <rPr>
        <u/>
        <sz val="14"/>
        <color rgb="FFFF0000"/>
        <rFont val="Times New Roman"/>
        <family val="1"/>
        <charset val="204"/>
      </rPr>
      <t>21</t>
    </r>
    <r>
      <rPr>
        <sz val="14"/>
        <color rgb="FFFF0000"/>
        <rFont val="Times New Roman"/>
        <family val="1"/>
        <charset val="204"/>
      </rPr>
      <t xml:space="preserve"> г.</t>
    </r>
  </si>
  <si>
    <t>Индекс</t>
  </si>
  <si>
    <t>Объем образовательной программы (академических часов по очной форме обучения)</t>
  </si>
  <si>
    <t>Объем образовательной программы  по заочной форме обучения</t>
  </si>
  <si>
    <t>ВСЕГО</t>
  </si>
  <si>
    <t>самостоятельная работа</t>
  </si>
  <si>
    <t>Нагрузка во взаимодействии с преподавателем</t>
  </si>
  <si>
    <t>во взаимодействии с преподавателем</t>
  </si>
  <si>
    <t>Зачеты</t>
  </si>
  <si>
    <t>Диф. зачеты</t>
  </si>
  <si>
    <t>Экзамены</t>
  </si>
  <si>
    <t>Курсовые  работы (проекты)</t>
  </si>
  <si>
    <t>всего во взаимодействии с преподавателем</t>
  </si>
  <si>
    <t>По учебным дисциплинам и МДК</t>
  </si>
  <si>
    <t>Практики</t>
  </si>
  <si>
    <t>обзорные, установочные занятия</t>
  </si>
  <si>
    <t>лабораторные и практические занятия</t>
  </si>
  <si>
    <t>курсовые проекты</t>
  </si>
  <si>
    <t>консультации</t>
  </si>
  <si>
    <t>Теоретическое обучение</t>
  </si>
  <si>
    <t xml:space="preserve">Лабораторные  работы </t>
  </si>
  <si>
    <t>практические занятия</t>
  </si>
  <si>
    <t xml:space="preserve">курсовой проект </t>
  </si>
  <si>
    <t>Промежуточная аттестация</t>
  </si>
  <si>
    <t>Консультации</t>
  </si>
  <si>
    <t>2 семестр</t>
  </si>
  <si>
    <t>5 семестр</t>
  </si>
  <si>
    <t>6 семестр</t>
  </si>
  <si>
    <t>во взоим.</t>
  </si>
  <si>
    <t>формы контроля</t>
  </si>
  <si>
    <t>итого за 1 курс</t>
  </si>
  <si>
    <t>итого за 2 курс</t>
  </si>
  <si>
    <t>распределение нагрузки  по курсам и семестрам (час)</t>
  </si>
  <si>
    <t>7 семестр</t>
  </si>
  <si>
    <t>8 семестр</t>
  </si>
  <si>
    <t>9 семестр</t>
  </si>
  <si>
    <t>итого за 3 курс</t>
  </si>
  <si>
    <t>итого за 4 курс</t>
  </si>
  <si>
    <t>итого за 5 курс</t>
  </si>
  <si>
    <t>4 курс</t>
  </si>
  <si>
    <t>5 курс</t>
  </si>
  <si>
    <t>кр</t>
  </si>
  <si>
    <t>з</t>
  </si>
  <si>
    <t>дз</t>
  </si>
  <si>
    <t>4</t>
  </si>
  <si>
    <t>6</t>
  </si>
  <si>
    <t>Форма обучения - заочная</t>
  </si>
  <si>
    <t>Нормативный срок обучения - 4 года 6 месяцев</t>
  </si>
</sst>
</file>

<file path=xl/styles.xml><?xml version="1.0" encoding="utf-8"?>
<styleSheet xmlns="http://schemas.openxmlformats.org/spreadsheetml/2006/main">
  <fonts count="3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name val="Arial Cyr"/>
      <charset val="204"/>
    </font>
    <font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theme="3" tint="0.39997558519241921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sz val="8"/>
      <color theme="3" tint="0.3999755851924192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u/>
      <sz val="14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99CC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5" fillId="0" borderId="0"/>
    <xf numFmtId="0" fontId="10" fillId="0" borderId="0"/>
    <xf numFmtId="9" fontId="5" fillId="0" borderId="0" applyFont="0" applyFill="0" applyBorder="0" applyAlignment="0" applyProtection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</cellStyleXfs>
  <cellXfs count="417">
    <xf numFmtId="0" fontId="0" fillId="0" borderId="0" xfId="0"/>
    <xf numFmtId="0" fontId="10" fillId="0" borderId="0" xfId="2"/>
    <xf numFmtId="0" fontId="9" fillId="0" borderId="0" xfId="2" applyFont="1"/>
    <xf numFmtId="0" fontId="6" fillId="0" borderId="0" xfId="2" applyFont="1"/>
    <xf numFmtId="0" fontId="0" fillId="4" borderId="0" xfId="0" applyFill="1" applyBorder="1" applyAlignment="1">
      <alignment wrapText="1"/>
    </xf>
    <xf numFmtId="0" fontId="0" fillId="4" borderId="0" xfId="0" applyFill="1"/>
    <xf numFmtId="0" fontId="0" fillId="0" borderId="0" xfId="0"/>
    <xf numFmtId="0" fontId="9" fillId="0" borderId="0" xfId="2" applyFont="1" applyAlignment="1">
      <alignment horizontal="left" vertical="center"/>
    </xf>
    <xf numFmtId="0" fontId="9" fillId="0" borderId="0" xfId="2" applyFont="1" applyAlignment="1">
      <alignment horizontal="right" vertical="center"/>
    </xf>
    <xf numFmtId="0" fontId="9" fillId="0" borderId="0" xfId="2" applyFont="1" applyAlignment="1">
      <alignment horizontal="right"/>
    </xf>
    <xf numFmtId="0" fontId="9" fillId="0" borderId="0" xfId="2" applyFont="1" applyAlignment="1"/>
    <xf numFmtId="0" fontId="11" fillId="0" borderId="0" xfId="2" applyFont="1" applyAlignment="1">
      <alignment horizontal="left" vertical="center"/>
    </xf>
    <xf numFmtId="0" fontId="11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0" fontId="11" fillId="0" borderId="0" xfId="2" applyFont="1" applyAlignment="1">
      <alignment horizontal="center"/>
    </xf>
    <xf numFmtId="0" fontId="9" fillId="0" borderId="0" xfId="2" applyFont="1" applyBorder="1"/>
    <xf numFmtId="0" fontId="9" fillId="0" borderId="0" xfId="2" applyFont="1" applyAlignment="1">
      <alignment horizontal="left"/>
    </xf>
    <xf numFmtId="0" fontId="7" fillId="0" borderId="0" xfId="2" applyFont="1" applyAlignment="1">
      <alignment horizontal="center" vertical="center"/>
    </xf>
    <xf numFmtId="0" fontId="12" fillId="0" borderId="0" xfId="2" applyFont="1"/>
    <xf numFmtId="0" fontId="13" fillId="0" borderId="0" xfId="0" applyFont="1"/>
    <xf numFmtId="0" fontId="14" fillId="0" borderId="0" xfId="0" applyFont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/>
    <xf numFmtId="0" fontId="0" fillId="0" borderId="0" xfId="0" applyFill="1" applyBorder="1" applyAlignment="1">
      <alignment wrapText="1"/>
    </xf>
    <xf numFmtId="0" fontId="16" fillId="4" borderId="2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distributed"/>
    </xf>
    <xf numFmtId="0" fontId="17" fillId="4" borderId="2" xfId="0" applyFont="1" applyFill="1" applyBorder="1" applyAlignment="1">
      <alignment horizontal="center" vertical="distributed"/>
    </xf>
    <xf numFmtId="0" fontId="17" fillId="4" borderId="4" xfId="0" applyFont="1" applyFill="1" applyBorder="1" applyAlignment="1">
      <alignment horizontal="center" vertical="distributed"/>
    </xf>
    <xf numFmtId="0" fontId="17" fillId="4" borderId="7" xfId="0" applyFont="1" applyFill="1" applyBorder="1" applyAlignment="1">
      <alignment horizontal="center" vertical="distributed"/>
    </xf>
    <xf numFmtId="0" fontId="16" fillId="4" borderId="4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distributed"/>
    </xf>
    <xf numFmtId="0" fontId="22" fillId="4" borderId="8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distributed"/>
    </xf>
    <xf numFmtId="0" fontId="16" fillId="4" borderId="4" xfId="0" applyFont="1" applyFill="1" applyBorder="1" applyAlignment="1">
      <alignment horizontal="center" vertical="distributed"/>
    </xf>
    <xf numFmtId="0" fontId="22" fillId="4" borderId="4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distributed"/>
    </xf>
    <xf numFmtId="0" fontId="24" fillId="4" borderId="7" xfId="0" applyFont="1" applyFill="1" applyBorder="1" applyAlignment="1">
      <alignment horizontal="center" vertical="distributed"/>
    </xf>
    <xf numFmtId="0" fontId="17" fillId="4" borderId="23" xfId="0" applyFont="1" applyFill="1" applyBorder="1" applyAlignment="1">
      <alignment horizontal="center" vertical="center"/>
    </xf>
    <xf numFmtId="0" fontId="17" fillId="4" borderId="38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21" fillId="0" borderId="0" xfId="0" applyFont="1"/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/>
    <xf numFmtId="0" fontId="21" fillId="4" borderId="0" xfId="0" applyFont="1" applyFill="1"/>
    <xf numFmtId="0" fontId="16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20" fillId="3" borderId="14" xfId="0" applyFont="1" applyFill="1" applyBorder="1" applyAlignment="1">
      <alignment horizontal="center" vertical="center"/>
    </xf>
    <xf numFmtId="0" fontId="20" fillId="3" borderId="27" xfId="0" applyFont="1" applyFill="1" applyBorder="1" applyAlignment="1">
      <alignment horizontal="center" vertical="center"/>
    </xf>
    <xf numFmtId="0" fontId="22" fillId="3" borderId="27" xfId="0" applyFont="1" applyFill="1" applyBorder="1" applyAlignment="1">
      <alignment horizontal="center" vertical="center"/>
    </xf>
    <xf numFmtId="0" fontId="22" fillId="3" borderId="28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/>
    </xf>
    <xf numFmtId="0" fontId="20" fillId="3" borderId="28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distributed"/>
    </xf>
    <xf numFmtId="0" fontId="17" fillId="4" borderId="8" xfId="0" applyFont="1" applyFill="1" applyBorder="1" applyAlignment="1">
      <alignment horizontal="center" vertical="distributed"/>
    </xf>
    <xf numFmtId="0" fontId="22" fillId="4" borderId="3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distributed"/>
    </xf>
    <xf numFmtId="0" fontId="20" fillId="4" borderId="8" xfId="0" applyFont="1" applyFill="1" applyBorder="1" applyAlignment="1">
      <alignment horizontal="center" vertical="center"/>
    </xf>
    <xf numFmtId="0" fontId="20" fillId="4" borderId="3" xfId="0" applyFont="1" applyFill="1" applyBorder="1" applyAlignment="1">
      <alignment horizontal="center" vertical="center"/>
    </xf>
    <xf numFmtId="0" fontId="16" fillId="4" borderId="26" xfId="0" applyFont="1" applyFill="1" applyBorder="1" applyAlignment="1">
      <alignment horizontal="center" wrapText="1"/>
    </xf>
    <xf numFmtId="0" fontId="16" fillId="4" borderId="32" xfId="0" applyFont="1" applyFill="1" applyBorder="1" applyAlignment="1">
      <alignment horizontal="center" vertical="distributed"/>
    </xf>
    <xf numFmtId="0" fontId="16" fillId="4" borderId="5" xfId="0" applyFont="1" applyFill="1" applyBorder="1" applyAlignment="1">
      <alignment horizontal="center" vertical="distributed"/>
    </xf>
    <xf numFmtId="0" fontId="17" fillId="4" borderId="5" xfId="0" applyFont="1" applyFill="1" applyBorder="1" applyAlignment="1">
      <alignment horizontal="center" vertical="distributed"/>
    </xf>
    <xf numFmtId="0" fontId="17" fillId="4" borderId="30" xfId="0" applyFont="1" applyFill="1" applyBorder="1" applyAlignment="1">
      <alignment horizontal="center" vertical="distributed"/>
    </xf>
    <xf numFmtId="0" fontId="17" fillId="4" borderId="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49" fontId="20" fillId="4" borderId="1" xfId="0" applyNumberFormat="1" applyFont="1" applyFill="1" applyBorder="1" applyAlignment="1">
      <alignment horizontal="center" vertical="center" textRotation="90" wrapText="1"/>
    </xf>
    <xf numFmtId="0" fontId="16" fillId="4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22" fillId="3" borderId="35" xfId="0" applyFont="1" applyFill="1" applyBorder="1" applyAlignment="1">
      <alignment horizontal="center" vertical="center"/>
    </xf>
    <xf numFmtId="0" fontId="30" fillId="0" borderId="1" xfId="0" applyFont="1" applyBorder="1"/>
    <xf numFmtId="0" fontId="30" fillId="3" borderId="1" xfId="0" applyFont="1" applyFill="1" applyBorder="1"/>
    <xf numFmtId="0" fontId="17" fillId="7" borderId="1" xfId="0" applyFont="1" applyFill="1" applyBorder="1" applyAlignment="1">
      <alignment horizontal="center" vertical="center"/>
    </xf>
    <xf numFmtId="0" fontId="17" fillId="7" borderId="4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vertical="center"/>
    </xf>
    <xf numFmtId="0" fontId="30" fillId="0" borderId="2" xfId="0" applyFont="1" applyBorder="1"/>
    <xf numFmtId="0" fontId="17" fillId="7" borderId="6" xfId="0" applyFont="1" applyFill="1" applyBorder="1" applyAlignment="1">
      <alignment horizontal="center" vertical="center"/>
    </xf>
    <xf numFmtId="0" fontId="21" fillId="7" borderId="1" xfId="0" applyFont="1" applyFill="1" applyBorder="1" applyAlignment="1">
      <alignment horizontal="center" vertical="center"/>
    </xf>
    <xf numFmtId="0" fontId="16" fillId="7" borderId="6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30" fillId="7" borderId="1" xfId="0" applyFont="1" applyFill="1" applyBorder="1"/>
    <xf numFmtId="0" fontId="22" fillId="4" borderId="2" xfId="0" applyFont="1" applyFill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distributed"/>
    </xf>
    <xf numFmtId="0" fontId="22" fillId="7" borderId="21" xfId="0" applyFont="1" applyFill="1" applyBorder="1" applyAlignment="1">
      <alignment horizontal="center" vertical="center"/>
    </xf>
    <xf numFmtId="0" fontId="16" fillId="7" borderId="21" xfId="0" applyFont="1" applyFill="1" applyBorder="1" applyAlignment="1">
      <alignment horizontal="center" vertical="center"/>
    </xf>
    <xf numFmtId="0" fontId="17" fillId="7" borderId="13" xfId="0" applyFont="1" applyFill="1" applyBorder="1" applyAlignment="1">
      <alignment horizontal="center" vertical="center"/>
    </xf>
    <xf numFmtId="0" fontId="17" fillId="7" borderId="21" xfId="0" applyFont="1" applyFill="1" applyBorder="1" applyAlignment="1">
      <alignment horizontal="center" vertical="center"/>
    </xf>
    <xf numFmtId="0" fontId="22" fillId="7" borderId="22" xfId="0" applyFont="1" applyFill="1" applyBorder="1" applyAlignment="1">
      <alignment horizontal="center" vertical="center"/>
    </xf>
    <xf numFmtId="0" fontId="16" fillId="7" borderId="23" xfId="0" applyFont="1" applyFill="1" applyBorder="1" applyAlignment="1">
      <alignment horizontal="center" vertical="center"/>
    </xf>
    <xf numFmtId="0" fontId="17" fillId="7" borderId="24" xfId="0" applyFont="1" applyFill="1" applyBorder="1" applyAlignment="1">
      <alignment horizontal="center" vertical="center"/>
    </xf>
    <xf numFmtId="0" fontId="16" fillId="7" borderId="16" xfId="0" applyFont="1" applyFill="1" applyBorder="1" applyAlignment="1">
      <alignment horizontal="center" vertical="center"/>
    </xf>
    <xf numFmtId="0" fontId="30" fillId="7" borderId="4" xfId="0" applyFont="1" applyFill="1" applyBorder="1"/>
    <xf numFmtId="0" fontId="16" fillId="7" borderId="20" xfId="0" applyFont="1" applyFill="1" applyBorder="1" applyAlignment="1">
      <alignment horizontal="center" vertical="center"/>
    </xf>
    <xf numFmtId="0" fontId="30" fillId="7" borderId="6" xfId="0" applyFont="1" applyFill="1" applyBorder="1"/>
    <xf numFmtId="0" fontId="17" fillId="7" borderId="49" xfId="0" applyFont="1" applyFill="1" applyBorder="1" applyAlignment="1">
      <alignment horizontal="center" vertical="center"/>
    </xf>
    <xf numFmtId="0" fontId="30" fillId="0" borderId="9" xfId="0" applyFont="1" applyBorder="1"/>
    <xf numFmtId="0" fontId="30" fillId="3" borderId="6" xfId="0" applyFont="1" applyFill="1" applyBorder="1"/>
    <xf numFmtId="0" fontId="30" fillId="0" borderId="6" xfId="0" applyFont="1" applyBorder="1"/>
    <xf numFmtId="0" fontId="35" fillId="8" borderId="39" xfId="0" applyFont="1" applyFill="1" applyBorder="1" applyAlignment="1">
      <alignment horizontal="left" vertical="center"/>
    </xf>
    <xf numFmtId="49" fontId="22" fillId="8" borderId="28" xfId="0" applyNumberFormat="1" applyFont="1" applyFill="1" applyBorder="1" applyAlignment="1">
      <alignment horizontal="center" vertical="center"/>
    </xf>
    <xf numFmtId="49" fontId="22" fillId="8" borderId="14" xfId="0" applyNumberFormat="1" applyFont="1" applyFill="1" applyBorder="1" applyAlignment="1">
      <alignment horizontal="center" vertical="center"/>
    </xf>
    <xf numFmtId="49" fontId="22" fillId="8" borderId="27" xfId="0" applyNumberFormat="1" applyFont="1" applyFill="1" applyBorder="1" applyAlignment="1">
      <alignment horizontal="center" vertical="center"/>
    </xf>
    <xf numFmtId="0" fontId="35" fillId="3" borderId="39" xfId="0" applyFont="1" applyFill="1" applyBorder="1" applyAlignment="1">
      <alignment horizontal="left" vertical="center" wrapText="1"/>
    </xf>
    <xf numFmtId="0" fontId="17" fillId="4" borderId="44" xfId="0" applyFont="1" applyFill="1" applyBorder="1" applyAlignment="1">
      <alignment horizontal="left" vertical="center"/>
    </xf>
    <xf numFmtId="0" fontId="37" fillId="4" borderId="41" xfId="0" applyFont="1" applyFill="1" applyBorder="1" applyAlignment="1">
      <alignment horizontal="left" vertical="center"/>
    </xf>
    <xf numFmtId="0" fontId="17" fillId="4" borderId="45" xfId="0" applyFont="1" applyFill="1" applyBorder="1" applyAlignment="1">
      <alignment horizontal="left" vertical="center"/>
    </xf>
    <xf numFmtId="0" fontId="37" fillId="4" borderId="40" xfId="0" applyFont="1" applyFill="1" applyBorder="1" applyAlignment="1">
      <alignment horizontal="left" vertical="center"/>
    </xf>
    <xf numFmtId="0" fontId="37" fillId="4" borderId="40" xfId="0" applyFont="1" applyFill="1" applyBorder="1" applyAlignment="1">
      <alignment horizontal="left" vertical="center" wrapText="1"/>
    </xf>
    <xf numFmtId="0" fontId="37" fillId="0" borderId="40" xfId="0" applyFont="1" applyFill="1" applyBorder="1" applyAlignment="1">
      <alignment horizontal="left" vertical="center" wrapText="1"/>
    </xf>
    <xf numFmtId="0" fontId="17" fillId="4" borderId="43" xfId="0" applyFont="1" applyFill="1" applyBorder="1" applyAlignment="1">
      <alignment horizontal="left" vertical="center"/>
    </xf>
    <xf numFmtId="0" fontId="37" fillId="0" borderId="42" xfId="0" applyFont="1" applyFill="1" applyBorder="1" applyAlignment="1">
      <alignment horizontal="left" vertical="center" wrapText="1"/>
    </xf>
    <xf numFmtId="0" fontId="35" fillId="3" borderId="35" xfId="0" applyFont="1" applyFill="1" applyBorder="1" applyAlignment="1">
      <alignment horizontal="center" vertical="center"/>
    </xf>
    <xf numFmtId="0" fontId="37" fillId="4" borderId="44" xfId="0" applyFont="1" applyFill="1" applyBorder="1" applyAlignment="1">
      <alignment horizontal="left" vertical="center"/>
    </xf>
    <xf numFmtId="0" fontId="37" fillId="4" borderId="45" xfId="0" applyFont="1" applyFill="1" applyBorder="1" applyAlignment="1">
      <alignment horizontal="left" vertical="center"/>
    </xf>
    <xf numFmtId="0" fontId="37" fillId="4" borderId="43" xfId="0" applyFont="1" applyFill="1" applyBorder="1" applyAlignment="1">
      <alignment horizontal="left" vertical="center"/>
    </xf>
    <xf numFmtId="0" fontId="37" fillId="4" borderId="42" xfId="0" applyFont="1" applyFill="1" applyBorder="1" applyAlignment="1">
      <alignment horizontal="left" vertical="center" wrapText="1"/>
    </xf>
    <xf numFmtId="0" fontId="37" fillId="0" borderId="40" xfId="10" applyNumberFormat="1" applyFont="1" applyFill="1" applyBorder="1" applyAlignment="1" applyProtection="1">
      <alignment horizontal="left" vertical="center" wrapText="1"/>
      <protection locked="0"/>
    </xf>
    <xf numFmtId="0" fontId="37" fillId="4" borderId="40" xfId="0" applyFont="1" applyFill="1" applyBorder="1" applyAlignment="1">
      <alignment horizontal="justify" vertical="distributed"/>
    </xf>
    <xf numFmtId="0" fontId="37" fillId="4" borderId="42" xfId="0" applyFont="1" applyFill="1" applyBorder="1" applyAlignment="1">
      <alignment horizontal="left" vertical="center"/>
    </xf>
    <xf numFmtId="0" fontId="37" fillId="4" borderId="42" xfId="0" applyFont="1" applyFill="1" applyBorder="1" applyAlignment="1">
      <alignment horizontal="justify" vertical="distributed"/>
    </xf>
    <xf numFmtId="0" fontId="37" fillId="6" borderId="42" xfId="0" applyFont="1" applyFill="1" applyBorder="1" applyAlignment="1">
      <alignment horizontal="justify" vertical="distributed"/>
    </xf>
    <xf numFmtId="0" fontId="37" fillId="4" borderId="1" xfId="0" applyFont="1" applyFill="1" applyBorder="1" applyAlignment="1">
      <alignment horizontal="left" vertical="center"/>
    </xf>
    <xf numFmtId="0" fontId="37" fillId="4" borderId="1" xfId="0" applyFont="1" applyFill="1" applyBorder="1" applyAlignment="1">
      <alignment horizontal="left" vertical="center" wrapText="1"/>
    </xf>
    <xf numFmtId="0" fontId="37" fillId="4" borderId="4" xfId="0" applyFont="1" applyFill="1" applyBorder="1" applyAlignment="1">
      <alignment horizontal="left" vertical="center"/>
    </xf>
    <xf numFmtId="0" fontId="35" fillId="4" borderId="41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center" vertical="center"/>
    </xf>
    <xf numFmtId="17" fontId="17" fillId="0" borderId="1" xfId="0" applyNumberFormat="1" applyFont="1" applyFill="1" applyBorder="1" applyAlignment="1">
      <alignment horizontal="center" vertical="center" textRotation="90"/>
    </xf>
    <xf numFmtId="49" fontId="20" fillId="0" borderId="1" xfId="0" applyNumberFormat="1" applyFont="1" applyFill="1" applyBorder="1" applyAlignment="1">
      <alignment horizontal="center" vertical="center" textRotation="90" wrapText="1"/>
    </xf>
    <xf numFmtId="0" fontId="22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2" fillId="8" borderId="1" xfId="0" applyFont="1" applyFill="1" applyBorder="1" applyAlignment="1">
      <alignment horizontal="center" vertical="center"/>
    </xf>
    <xf numFmtId="0" fontId="22" fillId="3" borderId="13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/>
    </xf>
    <xf numFmtId="0" fontId="20" fillId="3" borderId="13" xfId="0" applyFont="1" applyFill="1" applyBorder="1" applyAlignment="1">
      <alignment horizontal="center" vertical="center"/>
    </xf>
    <xf numFmtId="0" fontId="22" fillId="8" borderId="13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vertical="center"/>
    </xf>
    <xf numFmtId="17" fontId="16" fillId="0" borderId="1" xfId="0" applyNumberFormat="1" applyFont="1" applyFill="1" applyBorder="1" applyAlignment="1">
      <alignment horizontal="center" vertical="center" textRotation="90"/>
    </xf>
    <xf numFmtId="0" fontId="16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4" borderId="21" xfId="0" applyFont="1" applyFill="1" applyBorder="1" applyAlignment="1">
      <alignment vertical="center"/>
    </xf>
    <xf numFmtId="49" fontId="20" fillId="0" borderId="21" xfId="0" applyNumberFormat="1" applyFont="1" applyFill="1" applyBorder="1" applyAlignment="1">
      <alignment horizontal="center" vertical="center" textRotation="90" wrapText="1"/>
    </xf>
    <xf numFmtId="0" fontId="17" fillId="0" borderId="2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21" fillId="4" borderId="1" xfId="0" applyFont="1" applyFill="1" applyBorder="1"/>
    <xf numFmtId="49" fontId="20" fillId="4" borderId="21" xfId="0" applyNumberFormat="1" applyFont="1" applyFill="1" applyBorder="1" applyAlignment="1">
      <alignment horizontal="center" vertical="center" textRotation="90" wrapText="1"/>
    </xf>
    <xf numFmtId="49" fontId="17" fillId="0" borderId="21" xfId="0" applyNumberFormat="1" applyFont="1" applyFill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49" fontId="23" fillId="0" borderId="21" xfId="0" applyNumberFormat="1" applyFont="1" applyBorder="1" applyAlignment="1">
      <alignment horizontal="center" vertical="center"/>
    </xf>
    <xf numFmtId="49" fontId="16" fillId="0" borderId="21" xfId="0" applyNumberFormat="1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49" fontId="20" fillId="4" borderId="3" xfId="0" applyNumberFormat="1" applyFont="1" applyFill="1" applyBorder="1" applyAlignment="1">
      <alignment horizontal="center" vertical="center" textRotation="90" wrapText="1"/>
    </xf>
    <xf numFmtId="0" fontId="16" fillId="7" borderId="2" xfId="0" applyFont="1" applyFill="1" applyBorder="1" applyAlignment="1">
      <alignment horizontal="center" vertical="center"/>
    </xf>
    <xf numFmtId="0" fontId="17" fillId="7" borderId="2" xfId="0" applyFont="1" applyFill="1" applyBorder="1" applyAlignment="1">
      <alignment horizontal="center" vertical="center"/>
    </xf>
    <xf numFmtId="0" fontId="17" fillId="7" borderId="7" xfId="0" applyFont="1" applyFill="1" applyBorder="1" applyAlignment="1">
      <alignment horizontal="center" vertical="center"/>
    </xf>
    <xf numFmtId="0" fontId="17" fillId="7" borderId="9" xfId="0" applyFont="1" applyFill="1" applyBorder="1" applyAlignment="1">
      <alignment horizontal="center" vertical="center"/>
    </xf>
    <xf numFmtId="49" fontId="22" fillId="4" borderId="3" xfId="0" applyNumberFormat="1" applyFont="1" applyFill="1" applyBorder="1" applyAlignment="1">
      <alignment horizontal="center" vertical="center" textRotation="90" wrapText="1"/>
    </xf>
    <xf numFmtId="0" fontId="22" fillId="3" borderId="3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22" fillId="8" borderId="3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/>
    </xf>
    <xf numFmtId="0" fontId="35" fillId="3" borderId="21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5" fillId="8" borderId="21" xfId="0" applyFont="1" applyFill="1" applyBorder="1" applyAlignment="1">
      <alignment horizontal="center" vertical="center"/>
    </xf>
    <xf numFmtId="0" fontId="36" fillId="7" borderId="1" xfId="0" applyFont="1" applyFill="1" applyBorder="1"/>
    <xf numFmtId="0" fontId="17" fillId="7" borderId="16" xfId="0" applyFont="1" applyFill="1" applyBorder="1" applyAlignment="1">
      <alignment horizontal="center" vertical="center"/>
    </xf>
    <xf numFmtId="0" fontId="36" fillId="7" borderId="4" xfId="0" applyFont="1" applyFill="1" applyBorder="1"/>
    <xf numFmtId="0" fontId="20" fillId="3" borderId="45" xfId="0" applyFont="1" applyFill="1" applyBorder="1" applyAlignment="1">
      <alignment horizontal="center" vertical="center"/>
    </xf>
    <xf numFmtId="0" fontId="22" fillId="3" borderId="45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vertical="center"/>
    </xf>
    <xf numFmtId="0" fontId="30" fillId="4" borderId="1" xfId="0" applyFont="1" applyFill="1" applyBorder="1"/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 wrapText="1"/>
    </xf>
    <xf numFmtId="0" fontId="22" fillId="3" borderId="21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/>
    </xf>
    <xf numFmtId="0" fontId="17" fillId="8" borderId="3" xfId="0" applyFont="1" applyFill="1" applyBorder="1" applyAlignment="1">
      <alignment horizontal="center" vertical="center"/>
    </xf>
    <xf numFmtId="49" fontId="22" fillId="3" borderId="45" xfId="0" applyNumberFormat="1" applyFont="1" applyFill="1" applyBorder="1" applyAlignment="1">
      <alignment horizontal="center" vertical="center"/>
    </xf>
    <xf numFmtId="49" fontId="22" fillId="3" borderId="3" xfId="0" applyNumberFormat="1" applyFont="1" applyFill="1" applyBorder="1" applyAlignment="1">
      <alignment horizontal="center" vertical="center"/>
    </xf>
    <xf numFmtId="49" fontId="22" fillId="3" borderId="1" xfId="0" applyNumberFormat="1" applyFont="1" applyFill="1" applyBorder="1" applyAlignment="1">
      <alignment horizontal="center" vertical="center"/>
    </xf>
    <xf numFmtId="0" fontId="17" fillId="3" borderId="45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22" fillId="8" borderId="45" xfId="0" applyFont="1" applyFill="1" applyBorder="1" applyAlignment="1">
      <alignment horizontal="center" vertical="center"/>
    </xf>
    <xf numFmtId="0" fontId="17" fillId="8" borderId="45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3" fillId="8" borderId="21" xfId="0" applyFont="1" applyFill="1" applyBorder="1" applyAlignment="1">
      <alignment horizontal="center" vertical="center"/>
    </xf>
    <xf numFmtId="0" fontId="3" fillId="8" borderId="16" xfId="0" applyFont="1" applyFill="1" applyBorder="1" applyAlignment="1">
      <alignment horizontal="center" vertical="center"/>
    </xf>
    <xf numFmtId="0" fontId="3" fillId="8" borderId="20" xfId="0" applyFont="1" applyFill="1" applyBorder="1" applyAlignment="1">
      <alignment horizontal="center" vertical="center"/>
    </xf>
    <xf numFmtId="0" fontId="20" fillId="9" borderId="14" xfId="0" applyFont="1" applyFill="1" applyBorder="1" applyAlignment="1">
      <alignment horizontal="center" vertical="center"/>
    </xf>
    <xf numFmtId="0" fontId="20" fillId="9" borderId="27" xfId="0" applyFont="1" applyFill="1" applyBorder="1" applyAlignment="1">
      <alignment horizontal="center" vertical="center"/>
    </xf>
    <xf numFmtId="0" fontId="22" fillId="9" borderId="2" xfId="0" applyFont="1" applyFill="1" applyBorder="1" applyAlignment="1">
      <alignment horizontal="center" vertical="center"/>
    </xf>
    <xf numFmtId="0" fontId="22" fillId="3" borderId="21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20" fillId="3" borderId="19" xfId="0" applyFont="1" applyFill="1" applyBorder="1" applyAlignment="1">
      <alignment horizontal="center" vertical="center"/>
    </xf>
    <xf numFmtId="0" fontId="30" fillId="3" borderId="14" xfId="0" applyFont="1" applyFill="1" applyBorder="1"/>
    <xf numFmtId="0" fontId="22" fillId="3" borderId="19" xfId="0" applyFont="1" applyFill="1" applyBorder="1" applyAlignment="1">
      <alignment horizontal="center" vertical="center"/>
    </xf>
    <xf numFmtId="0" fontId="32" fillId="3" borderId="14" xfId="0" applyFont="1" applyFill="1" applyBorder="1"/>
    <xf numFmtId="0" fontId="35" fillId="8" borderId="35" xfId="0" applyFont="1" applyFill="1" applyBorder="1" applyAlignment="1">
      <alignment horizontal="center" vertical="center"/>
    </xf>
    <xf numFmtId="0" fontId="22" fillId="8" borderId="19" xfId="0" applyFont="1" applyFill="1" applyBorder="1" applyAlignment="1">
      <alignment horizontal="center" vertical="center"/>
    </xf>
    <xf numFmtId="0" fontId="22" fillId="8" borderId="14" xfId="0" applyFont="1" applyFill="1" applyBorder="1" applyAlignment="1">
      <alignment horizontal="center" vertical="center"/>
    </xf>
    <xf numFmtId="0" fontId="36" fillId="8" borderId="14" xfId="0" applyFont="1" applyFill="1" applyBorder="1"/>
    <xf numFmtId="0" fontId="22" fillId="8" borderId="27" xfId="0" applyFont="1" applyFill="1" applyBorder="1" applyAlignment="1">
      <alignment horizontal="center" vertical="center"/>
    </xf>
    <xf numFmtId="0" fontId="17" fillId="8" borderId="2" xfId="0" applyFont="1" applyFill="1" applyBorder="1" applyAlignment="1">
      <alignment horizontal="center" vertical="center"/>
    </xf>
    <xf numFmtId="0" fontId="17" fillId="8" borderId="2" xfId="0" applyFont="1" applyFill="1" applyBorder="1" applyAlignment="1">
      <alignment horizontal="center" vertical="center" wrapText="1"/>
    </xf>
    <xf numFmtId="0" fontId="17" fillId="8" borderId="13" xfId="0" applyFont="1" applyFill="1" applyBorder="1" applyAlignment="1">
      <alignment horizontal="center" vertical="center"/>
    </xf>
    <xf numFmtId="0" fontId="20" fillId="8" borderId="13" xfId="0" applyFont="1" applyFill="1" applyBorder="1" applyAlignment="1">
      <alignment horizontal="center" vertical="center"/>
    </xf>
    <xf numFmtId="0" fontId="37" fillId="3" borderId="44" xfId="0" applyFont="1" applyFill="1" applyBorder="1" applyAlignment="1">
      <alignment horizontal="left" vertical="center"/>
    </xf>
    <xf numFmtId="49" fontId="35" fillId="3" borderId="41" xfId="0" applyNumberFormat="1" applyFont="1" applyFill="1" applyBorder="1" applyAlignment="1">
      <alignment horizontal="left" vertical="center" wrapText="1"/>
    </xf>
    <xf numFmtId="49" fontId="20" fillId="3" borderId="10" xfId="0" applyNumberFormat="1" applyFont="1" applyFill="1" applyBorder="1" applyAlignment="1">
      <alignment horizontal="center" vertical="center" wrapText="1"/>
    </xf>
    <xf numFmtId="49" fontId="20" fillId="3" borderId="6" xfId="0" applyNumberFormat="1" applyFont="1" applyFill="1" applyBorder="1" applyAlignment="1">
      <alignment horizontal="center" vertical="center" wrapText="1"/>
    </xf>
    <xf numFmtId="49" fontId="22" fillId="3" borderId="6" xfId="0" applyNumberFormat="1" applyFont="1" applyFill="1" applyBorder="1" applyAlignment="1">
      <alignment horizontal="center" vertical="center" wrapText="1"/>
    </xf>
    <xf numFmtId="49" fontId="22" fillId="3" borderId="9" xfId="0" applyNumberFormat="1" applyFont="1" applyFill="1" applyBorder="1" applyAlignment="1">
      <alignment horizontal="center" vertical="center" wrapText="1"/>
    </xf>
    <xf numFmtId="0" fontId="20" fillId="3" borderId="20" xfId="0" applyFont="1" applyFill="1" applyBorder="1" applyAlignment="1">
      <alignment horizontal="center" vertical="center"/>
    </xf>
    <xf numFmtId="0" fontId="26" fillId="3" borderId="6" xfId="0" applyFont="1" applyFill="1" applyBorder="1" applyAlignment="1">
      <alignment horizontal="center" vertical="center"/>
    </xf>
    <xf numFmtId="0" fontId="20" fillId="3" borderId="9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35" fillId="3" borderId="41" xfId="0" applyFont="1" applyFill="1" applyBorder="1" applyAlignment="1">
      <alignment horizontal="left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/>
    </xf>
    <xf numFmtId="0" fontId="16" fillId="3" borderId="45" xfId="0" applyFont="1" applyFill="1" applyBorder="1" applyAlignment="1">
      <alignment horizontal="center" vertical="center"/>
    </xf>
    <xf numFmtId="0" fontId="37" fillId="3" borderId="45" xfId="0" applyFont="1" applyFill="1" applyBorder="1" applyAlignment="1">
      <alignment horizontal="left" vertical="center"/>
    </xf>
    <xf numFmtId="0" fontId="35" fillId="3" borderId="40" xfId="0" applyFont="1" applyFill="1" applyBorder="1" applyAlignment="1">
      <alignment horizontal="justify" vertical="distributed"/>
    </xf>
    <xf numFmtId="0" fontId="20" fillId="3" borderId="3" xfId="0" applyFont="1" applyFill="1" applyBorder="1" applyAlignment="1">
      <alignment horizontal="center" vertical="distributed"/>
    </xf>
    <xf numFmtId="0" fontId="20" fillId="3" borderId="1" xfId="0" applyFont="1" applyFill="1" applyBorder="1" applyAlignment="1">
      <alignment horizontal="center" vertical="distributed"/>
    </xf>
    <xf numFmtId="0" fontId="22" fillId="3" borderId="1" xfId="0" applyFont="1" applyFill="1" applyBorder="1" applyAlignment="1">
      <alignment horizontal="center" vertical="distributed"/>
    </xf>
    <xf numFmtId="0" fontId="22" fillId="3" borderId="2" xfId="0" applyFont="1" applyFill="1" applyBorder="1" applyAlignment="1">
      <alignment horizontal="center" vertical="distributed"/>
    </xf>
    <xf numFmtId="0" fontId="20" fillId="3" borderId="2" xfId="0" applyFont="1" applyFill="1" applyBorder="1" applyAlignment="1">
      <alignment horizontal="center" vertical="center"/>
    </xf>
    <xf numFmtId="0" fontId="35" fillId="3" borderId="45" xfId="0" applyFont="1" applyFill="1" applyBorder="1" applyAlignment="1">
      <alignment horizontal="left" vertical="center"/>
    </xf>
    <xf numFmtId="0" fontId="35" fillId="3" borderId="1" xfId="0" applyFont="1" applyFill="1" applyBorder="1" applyAlignment="1">
      <alignment horizontal="left" vertical="center"/>
    </xf>
    <xf numFmtId="0" fontId="35" fillId="3" borderId="1" xfId="0" applyFont="1" applyFill="1" applyBorder="1" applyAlignment="1">
      <alignment horizontal="justify" vertical="distributed" wrapText="1"/>
    </xf>
    <xf numFmtId="0" fontId="27" fillId="3" borderId="1" xfId="0" applyFont="1" applyFill="1" applyBorder="1" applyAlignment="1">
      <alignment horizontal="center" vertical="distributed"/>
    </xf>
    <xf numFmtId="0" fontId="27" fillId="3" borderId="2" xfId="0" applyFont="1" applyFill="1" applyBorder="1" applyAlignment="1">
      <alignment horizontal="center" vertical="distributed"/>
    </xf>
    <xf numFmtId="0" fontId="36" fillId="3" borderId="1" xfId="0" applyFont="1" applyFill="1" applyBorder="1"/>
    <xf numFmtId="0" fontId="27" fillId="3" borderId="1" xfId="0" applyFont="1" applyFill="1" applyBorder="1" applyAlignment="1">
      <alignment horizontal="center" vertical="center"/>
    </xf>
    <xf numFmtId="0" fontId="27" fillId="3" borderId="13" xfId="0" applyFont="1" applyFill="1" applyBorder="1" applyAlignment="1">
      <alignment horizontal="center" vertical="center"/>
    </xf>
    <xf numFmtId="0" fontId="27" fillId="3" borderId="3" xfId="0" applyFont="1" applyFill="1" applyBorder="1" applyAlignment="1">
      <alignment horizontal="center" vertical="center"/>
    </xf>
    <xf numFmtId="0" fontId="35" fillId="9" borderId="19" xfId="0" applyFont="1" applyFill="1" applyBorder="1" applyAlignment="1">
      <alignment horizontal="left" vertical="center"/>
    </xf>
    <xf numFmtId="0" fontId="35" fillId="9" borderId="14" xfId="0" applyFont="1" applyFill="1" applyBorder="1" applyAlignment="1">
      <alignment horizontal="left" vertical="center" wrapText="1"/>
    </xf>
    <xf numFmtId="49" fontId="20" fillId="9" borderId="14" xfId="0" applyNumberFormat="1" applyFont="1" applyFill="1" applyBorder="1" applyAlignment="1">
      <alignment horizontal="center" vertical="center"/>
    </xf>
    <xf numFmtId="0" fontId="31" fillId="9" borderId="14" xfId="0" applyFont="1" applyFill="1" applyBorder="1"/>
    <xf numFmtId="0" fontId="35" fillId="9" borderId="22" xfId="0" applyFont="1" applyFill="1" applyBorder="1" applyAlignment="1">
      <alignment horizontal="center" vertical="center"/>
    </xf>
    <xf numFmtId="0" fontId="22" fillId="9" borderId="23" xfId="0" applyFont="1" applyFill="1" applyBorder="1" applyAlignment="1">
      <alignment horizontal="center" vertical="center"/>
    </xf>
    <xf numFmtId="0" fontId="22" fillId="9" borderId="4" xfId="0" applyFont="1" applyFill="1" applyBorder="1" applyAlignment="1">
      <alignment horizontal="center" vertical="center"/>
    </xf>
    <xf numFmtId="0" fontId="22" fillId="9" borderId="18" xfId="0" applyFont="1" applyFill="1" applyBorder="1" applyAlignment="1">
      <alignment horizontal="center" vertical="center"/>
    </xf>
    <xf numFmtId="0" fontId="20" fillId="9" borderId="8" xfId="0" applyFont="1" applyFill="1" applyBorder="1" applyAlignment="1">
      <alignment horizontal="center" vertical="center"/>
    </xf>
    <xf numFmtId="0" fontId="20" fillId="9" borderId="4" xfId="0" applyFont="1" applyFill="1" applyBorder="1" applyAlignment="1">
      <alignment horizontal="center" vertical="center"/>
    </xf>
    <xf numFmtId="0" fontId="22" fillId="9" borderId="7" xfId="0" applyFont="1" applyFill="1" applyBorder="1" applyAlignment="1">
      <alignment horizontal="center" vertical="center"/>
    </xf>
    <xf numFmtId="0" fontId="20" fillId="9" borderId="43" xfId="0" applyFont="1" applyFill="1" applyBorder="1" applyAlignment="1">
      <alignment horizontal="center" vertical="center"/>
    </xf>
    <xf numFmtId="0" fontId="20" fillId="9" borderId="1" xfId="0" applyFont="1" applyFill="1" applyBorder="1" applyAlignment="1">
      <alignment horizontal="center" vertical="center"/>
    </xf>
    <xf numFmtId="0" fontId="22" fillId="9" borderId="7" xfId="0" applyFont="1" applyFill="1" applyBorder="1" applyAlignment="1">
      <alignment horizontal="center" vertical="center" wrapText="1"/>
    </xf>
    <xf numFmtId="0" fontId="20" fillId="9" borderId="13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wrapText="1"/>
    </xf>
    <xf numFmtId="0" fontId="16" fillId="4" borderId="3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/>
    </xf>
    <xf numFmtId="0" fontId="16" fillId="4" borderId="21" xfId="0" applyFont="1" applyFill="1" applyBorder="1" applyAlignment="1">
      <alignment horizontal="center" vertical="center"/>
    </xf>
    <xf numFmtId="0" fontId="26" fillId="4" borderId="6" xfId="0" applyFont="1" applyFill="1" applyBorder="1" applyAlignment="1">
      <alignment horizontal="center" vertical="top"/>
    </xf>
    <xf numFmtId="0" fontId="26" fillId="4" borderId="10" xfId="0" applyFont="1" applyFill="1" applyBorder="1" applyAlignment="1">
      <alignment horizontal="center" vertical="top"/>
    </xf>
    <xf numFmtId="0" fontId="16" fillId="4" borderId="10" xfId="0" applyFont="1" applyFill="1" applyBorder="1" applyAlignment="1">
      <alignment horizontal="center" vertical="center" wrapText="1"/>
    </xf>
    <xf numFmtId="0" fontId="16" fillId="4" borderId="36" xfId="0" applyFont="1" applyFill="1" applyBorder="1" applyAlignment="1">
      <alignment horizontal="center" vertical="center" wrapText="1"/>
    </xf>
    <xf numFmtId="0" fontId="30" fillId="4" borderId="2" xfId="0" applyFont="1" applyFill="1" applyBorder="1"/>
    <xf numFmtId="0" fontId="26" fillId="4" borderId="1" xfId="0" applyFont="1" applyFill="1" applyBorder="1" applyAlignment="1">
      <alignment horizontal="center" vertical="top"/>
    </xf>
    <xf numFmtId="0" fontId="26" fillId="4" borderId="3" xfId="0" applyFont="1" applyFill="1" applyBorder="1" applyAlignment="1">
      <alignment horizontal="center" vertical="top"/>
    </xf>
    <xf numFmtId="0" fontId="16" fillId="4" borderId="3" xfId="0" applyFont="1" applyFill="1" applyBorder="1" applyAlignment="1">
      <alignment horizontal="center" vertical="top" wrapText="1"/>
    </xf>
    <xf numFmtId="0" fontId="26" fillId="4" borderId="23" xfId="0" applyFont="1" applyFill="1" applyBorder="1" applyAlignment="1">
      <alignment horizontal="center" vertical="top"/>
    </xf>
    <xf numFmtId="0" fontId="26" fillId="4" borderId="26" xfId="0" applyFont="1" applyFill="1" applyBorder="1" applyAlignment="1">
      <alignment horizontal="center" vertical="top"/>
    </xf>
    <xf numFmtId="0" fontId="20" fillId="4" borderId="1" xfId="0" applyFont="1" applyFill="1" applyBorder="1" applyAlignment="1">
      <alignment horizontal="center" vertical="center" wrapText="1"/>
    </xf>
    <xf numFmtId="17" fontId="20" fillId="3" borderId="29" xfId="0" applyNumberFormat="1" applyFont="1" applyFill="1" applyBorder="1" applyAlignment="1">
      <alignment horizontal="center" vertical="center" textRotation="90"/>
    </xf>
    <xf numFmtId="17" fontId="20" fillId="3" borderId="2" xfId="0" applyNumberFormat="1" applyFont="1" applyFill="1" applyBorder="1" applyAlignment="1">
      <alignment horizontal="center" vertical="center" textRotation="90"/>
    </xf>
    <xf numFmtId="0" fontId="33" fillId="0" borderId="3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17" fontId="20" fillId="3" borderId="12" xfId="0" applyNumberFormat="1" applyFont="1" applyFill="1" applyBorder="1" applyAlignment="1">
      <alignment horizontal="center" vertical="center" textRotation="90"/>
    </xf>
    <xf numFmtId="17" fontId="20" fillId="3" borderId="13" xfId="0" applyNumberFormat="1" applyFont="1" applyFill="1" applyBorder="1" applyAlignment="1">
      <alignment horizontal="center" vertical="center" textRotation="90"/>
    </xf>
    <xf numFmtId="0" fontId="34" fillId="0" borderId="36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6" fillId="7" borderId="15" xfId="0" applyFont="1" applyFill="1" applyBorder="1" applyAlignment="1">
      <alignment horizontal="center" vertical="center" wrapText="1"/>
    </xf>
    <xf numFmtId="0" fontId="16" fillId="7" borderId="11" xfId="0" applyFont="1" applyFill="1" applyBorder="1" applyAlignment="1">
      <alignment horizontal="center" vertical="center" wrapText="1"/>
    </xf>
    <xf numFmtId="0" fontId="16" fillId="7" borderId="29" xfId="0" applyFont="1" applyFill="1" applyBorder="1" applyAlignment="1">
      <alignment horizontal="center" vertical="center" wrapText="1"/>
    </xf>
    <xf numFmtId="0" fontId="16" fillId="7" borderId="21" xfId="0" applyFont="1" applyFill="1" applyBorder="1" applyAlignment="1">
      <alignment horizontal="center" vertical="center" textRotation="90" wrapText="1"/>
    </xf>
    <xf numFmtId="0" fontId="16" fillId="7" borderId="1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textRotation="90" wrapText="1"/>
    </xf>
    <xf numFmtId="49" fontId="16" fillId="7" borderId="1" xfId="0" applyNumberFormat="1" applyFont="1" applyFill="1" applyBorder="1" applyAlignment="1">
      <alignment horizontal="center" vertical="center" textRotation="90" wrapText="1"/>
    </xf>
    <xf numFmtId="0" fontId="20" fillId="4" borderId="15" xfId="0" applyFont="1" applyFill="1" applyBorder="1" applyAlignment="1">
      <alignment horizontal="center" vertical="center" wrapText="1"/>
    </xf>
    <xf numFmtId="0" fontId="20" fillId="4" borderId="11" xfId="0" applyFont="1" applyFill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vertical="center" wrapText="1"/>
    </xf>
    <xf numFmtId="0" fontId="34" fillId="4" borderId="36" xfId="0" applyFont="1" applyFill="1" applyBorder="1" applyAlignment="1">
      <alignment horizontal="center" vertical="center"/>
    </xf>
    <xf numFmtId="0" fontId="34" fillId="4" borderId="11" xfId="0" applyFont="1" applyFill="1" applyBorder="1" applyAlignment="1">
      <alignment horizontal="center" vertical="center"/>
    </xf>
    <xf numFmtId="0" fontId="34" fillId="4" borderId="15" xfId="0" applyFont="1" applyFill="1" applyBorder="1" applyAlignment="1">
      <alignment horizontal="center" vertical="center" wrapText="1"/>
    </xf>
    <xf numFmtId="0" fontId="34" fillId="4" borderId="11" xfId="0" applyFont="1" applyFill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textRotation="90" wrapText="1"/>
    </xf>
    <xf numFmtId="0" fontId="20" fillId="4" borderId="31" xfId="0" applyFont="1" applyFill="1" applyBorder="1" applyAlignment="1">
      <alignment horizontal="center" vertical="center" textRotation="90" wrapText="1"/>
    </xf>
    <xf numFmtId="0" fontId="20" fillId="4" borderId="47" xfId="0" applyFont="1" applyFill="1" applyBorder="1" applyAlignment="1">
      <alignment horizontal="center" vertical="center" textRotation="90" wrapText="1"/>
    </xf>
    <xf numFmtId="0" fontId="20" fillId="4" borderId="4" xfId="0" applyFont="1" applyFill="1" applyBorder="1" applyAlignment="1">
      <alignment horizontal="center" vertical="center" textRotation="90" wrapText="1"/>
    </xf>
    <xf numFmtId="0" fontId="20" fillId="4" borderId="5" xfId="0" applyFont="1" applyFill="1" applyBorder="1" applyAlignment="1">
      <alignment horizontal="center" vertical="center" textRotation="90" wrapText="1"/>
    </xf>
    <xf numFmtId="0" fontId="20" fillId="4" borderId="17" xfId="0" applyFont="1" applyFill="1" applyBorder="1" applyAlignment="1">
      <alignment horizontal="center" vertical="center" textRotation="90" wrapText="1"/>
    </xf>
    <xf numFmtId="0" fontId="20" fillId="0" borderId="4" xfId="0" applyFont="1" applyFill="1" applyBorder="1" applyAlignment="1">
      <alignment horizontal="center" vertical="center" textRotation="90" wrapText="1"/>
    </xf>
    <xf numFmtId="0" fontId="20" fillId="0" borderId="5" xfId="0" applyFont="1" applyFill="1" applyBorder="1" applyAlignment="1">
      <alignment horizontal="center" vertical="center" textRotation="90" wrapText="1"/>
    </xf>
    <xf numFmtId="0" fontId="20" fillId="0" borderId="17" xfId="0" applyFont="1" applyFill="1" applyBorder="1" applyAlignment="1">
      <alignment horizontal="center" vertical="center" textRotation="90" wrapText="1"/>
    </xf>
    <xf numFmtId="0" fontId="20" fillId="0" borderId="7" xfId="0" applyFont="1" applyFill="1" applyBorder="1" applyAlignment="1">
      <alignment horizontal="center" vertical="center" textRotation="90" wrapText="1"/>
    </xf>
    <xf numFmtId="0" fontId="20" fillId="0" borderId="30" xfId="0" applyFont="1" applyFill="1" applyBorder="1" applyAlignment="1">
      <alignment horizontal="center" vertical="center" textRotation="90" wrapText="1"/>
    </xf>
    <xf numFmtId="0" fontId="20" fillId="0" borderId="48" xfId="0" applyFont="1" applyFill="1" applyBorder="1" applyAlignment="1">
      <alignment horizontal="center" vertical="center" textRotation="90" wrapText="1"/>
    </xf>
    <xf numFmtId="0" fontId="4" fillId="4" borderId="0" xfId="0" applyFont="1" applyFill="1" applyBorder="1" applyAlignment="1">
      <alignment horizontal="left" vertical="center" wrapText="1"/>
    </xf>
    <xf numFmtId="0" fontId="0" fillId="4" borderId="0" xfId="0" applyFill="1" applyBorder="1" applyAlignment="1">
      <alignment vertical="center" wrapText="1"/>
    </xf>
    <xf numFmtId="0" fontId="16" fillId="7" borderId="1" xfId="0" applyFont="1" applyFill="1" applyBorder="1" applyAlignment="1">
      <alignment horizontal="center" vertical="center" textRotation="90"/>
    </xf>
    <xf numFmtId="0" fontId="16" fillId="4" borderId="15" xfId="0" applyFont="1" applyFill="1" applyBorder="1" applyAlignment="1">
      <alignment vertical="center" wrapText="1"/>
    </xf>
    <xf numFmtId="0" fontId="16" fillId="4" borderId="11" xfId="0" applyFont="1" applyFill="1" applyBorder="1" applyAlignment="1">
      <alignment vertical="center" wrapText="1"/>
    </xf>
    <xf numFmtId="0" fontId="16" fillId="4" borderId="6" xfId="0" applyFont="1" applyFill="1" applyBorder="1" applyAlignment="1">
      <alignment vertical="center" wrapText="1"/>
    </xf>
    <xf numFmtId="0" fontId="16" fillId="4" borderId="21" xfId="0" applyFont="1" applyFill="1" applyBorder="1" applyAlignment="1">
      <alignment vertical="center" wrapText="1"/>
    </xf>
    <xf numFmtId="0" fontId="16" fillId="4" borderId="1" xfId="0" applyFont="1" applyFill="1" applyBorder="1" applyAlignment="1">
      <alignment vertical="center" wrapText="1"/>
    </xf>
    <xf numFmtId="0" fontId="16" fillId="4" borderId="22" xfId="0" applyFont="1" applyFill="1" applyBorder="1" applyAlignment="1">
      <alignment vertical="center" wrapText="1"/>
    </xf>
    <xf numFmtId="0" fontId="16" fillId="4" borderId="23" xfId="0" applyFont="1" applyFill="1" applyBorder="1" applyAlignment="1">
      <alignment vertical="center" wrapText="1"/>
    </xf>
    <xf numFmtId="0" fontId="20" fillId="4" borderId="5" xfId="0" applyFont="1" applyFill="1" applyBorder="1" applyAlignment="1">
      <alignment vertical="center" textRotation="255"/>
    </xf>
    <xf numFmtId="0" fontId="28" fillId="4" borderId="5" xfId="0" applyFont="1" applyFill="1" applyBorder="1" applyAlignment="1">
      <alignment vertical="center" textRotation="255"/>
    </xf>
    <xf numFmtId="0" fontId="28" fillId="4" borderId="17" xfId="0" applyFont="1" applyFill="1" applyBorder="1" applyAlignment="1">
      <alignment vertical="center" textRotation="255"/>
    </xf>
    <xf numFmtId="0" fontId="20" fillId="4" borderId="46" xfId="0" applyFont="1" applyFill="1" applyBorder="1" applyAlignment="1">
      <alignment horizontal="center" vertical="center"/>
    </xf>
    <xf numFmtId="0" fontId="20" fillId="4" borderId="33" xfId="0" applyFont="1" applyFill="1" applyBorder="1" applyAlignment="1">
      <alignment horizontal="center" vertical="center"/>
    </xf>
    <xf numFmtId="0" fontId="20" fillId="4" borderId="34" xfId="0" applyFont="1" applyFill="1" applyBorder="1" applyAlignment="1">
      <alignment horizontal="center" vertical="center"/>
    </xf>
    <xf numFmtId="0" fontId="20" fillId="4" borderId="46" xfId="0" applyFont="1" applyFill="1" applyBorder="1" applyAlignment="1">
      <alignment horizontal="center" vertical="center" wrapText="1"/>
    </xf>
    <xf numFmtId="0" fontId="20" fillId="4" borderId="33" xfId="0" applyFont="1" applyFill="1" applyBorder="1" applyAlignment="1">
      <alignment horizontal="center" vertical="center" wrapText="1"/>
    </xf>
    <xf numFmtId="0" fontId="20" fillId="4" borderId="34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textRotation="90" wrapText="1"/>
    </xf>
    <xf numFmtId="0" fontId="31" fillId="4" borderId="1" xfId="0" applyFont="1" applyFill="1" applyBorder="1"/>
    <xf numFmtId="0" fontId="3" fillId="4" borderId="21" xfId="0" applyFont="1" applyFill="1" applyBorder="1" applyAlignment="1">
      <alignment horizontal="center" vertical="center" textRotation="90" wrapText="1"/>
    </xf>
    <xf numFmtId="0" fontId="17" fillId="4" borderId="3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49" fontId="16" fillId="7" borderId="2" xfId="0" applyNumberFormat="1" applyFont="1" applyFill="1" applyBorder="1" applyAlignment="1">
      <alignment horizontal="center" vertical="center" textRotation="90" wrapText="1"/>
    </xf>
    <xf numFmtId="0" fontId="20" fillId="0" borderId="1" xfId="0" applyFont="1" applyBorder="1" applyAlignment="1">
      <alignment horizontal="center" textRotation="90" wrapText="1"/>
    </xf>
    <xf numFmtId="0" fontId="31" fillId="0" borderId="1" xfId="0" applyFont="1" applyBorder="1"/>
    <xf numFmtId="0" fontId="20" fillId="0" borderId="1" xfId="0" applyFont="1" applyBorder="1" applyAlignment="1">
      <alignment horizontal="center" wrapText="1"/>
    </xf>
    <xf numFmtId="0" fontId="31" fillId="0" borderId="1" xfId="0" applyFont="1" applyBorder="1" applyAlignment="1"/>
    <xf numFmtId="0" fontId="31" fillId="0" borderId="13" xfId="0" applyFont="1" applyBorder="1" applyAlignment="1"/>
    <xf numFmtId="0" fontId="20" fillId="0" borderId="1" xfId="0" applyFont="1" applyFill="1" applyBorder="1" applyAlignment="1">
      <alignment horizontal="center" vertical="center" textRotation="90" wrapText="1"/>
    </xf>
    <xf numFmtId="0" fontId="20" fillId="4" borderId="13" xfId="0" applyFont="1" applyFill="1" applyBorder="1" applyAlignment="1">
      <alignment horizontal="center" vertical="center" textRotation="90" wrapText="1"/>
    </xf>
    <xf numFmtId="0" fontId="31" fillId="0" borderId="13" xfId="0" applyFont="1" applyBorder="1"/>
    <xf numFmtId="0" fontId="9" fillId="0" borderId="0" xfId="2" applyFont="1" applyAlignment="1">
      <alignment vertical="top" wrapText="1"/>
    </xf>
    <xf numFmtId="0" fontId="0" fillId="0" borderId="0" xfId="0" applyAlignment="1">
      <alignment vertical="top" wrapText="1"/>
    </xf>
    <xf numFmtId="0" fontId="7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2" applyFont="1" applyAlignment="1">
      <alignment horizontal="center" vertical="center"/>
    </xf>
    <xf numFmtId="0" fontId="0" fillId="0" borderId="0" xfId="0" applyAlignment="1"/>
    <xf numFmtId="0" fontId="11" fillId="0" borderId="0" xfId="2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2" applyFont="1" applyAlignment="1">
      <alignment horizontal="center" wrapText="1"/>
    </xf>
    <xf numFmtId="0" fontId="0" fillId="0" borderId="0" xfId="0" applyAlignment="1">
      <alignment horizontal="center" wrapText="1"/>
    </xf>
    <xf numFmtId="0" fontId="15" fillId="0" borderId="0" xfId="2" applyFont="1" applyBorder="1" applyAlignment="1"/>
    <xf numFmtId="0" fontId="0" fillId="0" borderId="0" xfId="0" applyBorder="1" applyAlignment="1"/>
    <xf numFmtId="0" fontId="6" fillId="0" borderId="0" xfId="2" applyFont="1" applyAlignment="1"/>
    <xf numFmtId="0" fontId="6" fillId="0" borderId="0" xfId="2" applyFont="1" applyAlignment="1">
      <alignment wrapText="1"/>
    </xf>
    <xf numFmtId="0" fontId="0" fillId="0" borderId="0" xfId="0" applyAlignment="1">
      <alignment wrapText="1"/>
    </xf>
  </cellXfs>
  <cellStyles count="11">
    <cellStyle name="Обычный" xfId="0" builtinId="0"/>
    <cellStyle name="Обычный 2" xfId="1"/>
    <cellStyle name="Обычный 2 2" xfId="6"/>
    <cellStyle name="Обычный 2 3" xfId="5"/>
    <cellStyle name="Обычный 3" xfId="2"/>
    <cellStyle name="Обычный 3 2" xfId="8"/>
    <cellStyle name="Обычный 3 3" xfId="9"/>
    <cellStyle name="Обычный 3 4" xfId="7"/>
    <cellStyle name="Обычный 4" xfId="10"/>
    <cellStyle name="Обычный 5" xfId="4"/>
    <cellStyle name="Процентный 2" xfId="3"/>
  </cellStyles>
  <dxfs count="0"/>
  <tableStyles count="0" defaultTableStyle="TableStyleMedium9" defaultPivotStyle="PivotStyleLight16"/>
  <colors>
    <mruColors>
      <color rgb="FFFF99CC"/>
      <color rgb="FFCCFFCC"/>
      <color rgb="FF66FFCC"/>
      <color rgb="FFFFCCFF"/>
      <color rgb="FFFFFF99"/>
      <color rgb="FFFFE7FF"/>
      <color rgb="FFCDBBBB"/>
      <color rgb="FFBEA6A6"/>
      <color rgb="FF0099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nbin\Downloads\&#1059;&#1095;&#1077;&#1073;&#1085;&#1099;&#1077;%20&#1087;&#1083;&#1072;&#1085;&#1099;%20&#1076;&#1083;&#1103;%20&#1089;&#1072;&#1081;&#1090;&#1086;&#1074;%20&#1055;&#1086;&#1083;&#1085;&#1077;&#1077;%201%20&#1074;&#1072;&#1088;&#1080;&#1072;&#1085;&#1090;\&#1090;&#1077;&#1093;&#1085;&#1080;&#1082;&#1091;&#1084;%202015%20&#1075;&#1086;&#1076;\&#1083;&#1080;&#1094;&#1077;&#1085;&#1079;&#1080;&#1088;&#1086;&#1074;&#1072;&#1085;&#1080;&#1077;%20&#1089;&#1087;&#1086;%20&#1089;&#1091;&#1076;&#1086;&#1084;&#1077;&#1093;&#1072;&#1085;&#1080;&#1082;\Program%20Files\PlanySPO1.34\SpSchool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nbin\Downloads\!&#1054;&#1055;&#1054;&#1055;%20&#1087;&#1088;&#1086;&#1092;&#1077;&#1089;&#1089;&#1080;&#1080;%20&#1076;&#1083;&#1103;%20&#1089;&#1072;&#1081;&#1090;&#1072;\&#1057;&#1091;&#1076;&#1086;&#1074;&#1086;&#1076;&#1080;&#1090;&#1077;&#1083;&#1100;%20&#1076;&#1083;&#1103;%20&#1089;&#1072;&#1081;&#1090;&#1072;\&#1090;&#1077;&#1093;&#1085;&#1080;&#1082;&#1091;&#1084;%202015%20&#1075;&#1086;&#1076;\&#1083;&#1080;&#1094;&#1077;&#1085;&#1079;&#1080;&#1088;&#1086;&#1074;&#1072;&#1085;&#1080;&#1077;%20&#1089;&#1087;&#1086;%20&#1089;&#1091;&#1076;&#1086;&#1084;&#1077;&#1093;&#1072;&#1085;&#1080;&#1082;\Program%20Files\PlanySPO1.34\SpSchool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План"/>
      <sheetName val="Практика"/>
      <sheetName val="Аттестация"/>
      <sheetName val="Кабинеты"/>
      <sheetName val="Пояснения"/>
      <sheetName val="Нормы"/>
      <sheetName val="Дисциплины"/>
      <sheetName val="Консультации"/>
      <sheetName val="СпецПракт"/>
      <sheetName val="СпецРаб"/>
      <sheetName val="Рабочий"/>
    </sheetNames>
    <sheetDataSet>
      <sheetData sheetId="0">
        <row r="37">
          <cell r="BK37">
            <v>5</v>
          </cell>
          <cell r="BL37">
            <v>5</v>
          </cell>
        </row>
      </sheetData>
      <sheetData sheetId="1">
        <row r="6">
          <cell r="EB6">
            <v>0.1</v>
          </cell>
        </row>
      </sheetData>
      <sheetData sheetId="2"/>
      <sheetData sheetId="3"/>
      <sheetData sheetId="4"/>
      <sheetData sheetId="5"/>
      <sheetData sheetId="6">
        <row r="3">
          <cell r="B3">
            <v>36</v>
          </cell>
        </row>
        <row r="6">
          <cell r="B6">
            <v>32</v>
          </cell>
        </row>
        <row r="11">
          <cell r="B11">
            <v>8</v>
          </cell>
        </row>
        <row r="12">
          <cell r="B12">
            <v>10</v>
          </cell>
        </row>
        <row r="24">
          <cell r="B24">
            <v>0.3</v>
          </cell>
        </row>
      </sheetData>
      <sheetData sheetId="7"/>
      <sheetData sheetId="8"/>
      <sheetData sheetId="9"/>
      <sheetData sheetId="10"/>
      <sheetData sheetId="11">
        <row r="13">
          <cell r="AA13">
            <v>0.15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План"/>
      <sheetName val="Практика"/>
      <sheetName val="Аттестация"/>
      <sheetName val="Кабинеты"/>
      <sheetName val="Пояснения"/>
      <sheetName val="Нормы"/>
      <sheetName val="Дисциплины"/>
      <sheetName val="Консультации"/>
      <sheetName val="СпецПракт"/>
      <sheetName val="СпецРаб"/>
      <sheetName val="Рабочий"/>
    </sheetNames>
    <sheetDataSet>
      <sheetData sheetId="0">
        <row r="37">
          <cell r="BK37">
            <v>5</v>
          </cell>
          <cell r="BL37">
            <v>5</v>
          </cell>
        </row>
      </sheetData>
      <sheetData sheetId="1">
        <row r="6">
          <cell r="EB6">
            <v>0.1</v>
          </cell>
        </row>
      </sheetData>
      <sheetData sheetId="2"/>
      <sheetData sheetId="3"/>
      <sheetData sheetId="4"/>
      <sheetData sheetId="5"/>
      <sheetData sheetId="6">
        <row r="3">
          <cell r="B3">
            <v>36</v>
          </cell>
        </row>
        <row r="6">
          <cell r="B6">
            <v>32</v>
          </cell>
        </row>
        <row r="11">
          <cell r="B11">
            <v>8</v>
          </cell>
        </row>
        <row r="12">
          <cell r="B12">
            <v>10</v>
          </cell>
        </row>
        <row r="24">
          <cell r="B24">
            <v>0.3</v>
          </cell>
        </row>
      </sheetData>
      <sheetData sheetId="7"/>
      <sheetData sheetId="8"/>
      <sheetData sheetId="9"/>
      <sheetData sheetId="10"/>
      <sheetData sheetId="11">
        <row r="13">
          <cell r="AA13">
            <v>0.15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R71"/>
  <sheetViews>
    <sheetView showWhiteSpace="0" view="pageLayout" zoomScale="90" zoomScaleNormal="60" zoomScaleSheetLayoutView="90" zoomScalePageLayoutView="90" workbookViewId="0">
      <selection activeCell="S66" sqref="S66"/>
    </sheetView>
  </sheetViews>
  <sheetFormatPr defaultColWidth="8.85546875" defaultRowHeight="15"/>
  <cols>
    <col min="1" max="1" width="7.7109375" style="6" customWidth="1"/>
    <col min="2" max="2" width="18.7109375" style="6" customWidth="1"/>
    <col min="3" max="5" width="2.85546875" style="24" customWidth="1"/>
    <col min="6" max="6" width="2.85546875" style="25" customWidth="1"/>
    <col min="7" max="7" width="4.140625" style="22" customWidth="1"/>
    <col min="8" max="8" width="3.5703125" style="6" customWidth="1"/>
    <col min="9" max="9" width="4.42578125" style="6" customWidth="1"/>
    <col min="10" max="16" width="3.5703125" style="6" customWidth="1"/>
    <col min="17" max="17" width="5.7109375" style="6" customWidth="1"/>
    <col min="18" max="18" width="4.5703125" style="21" customWidth="1"/>
    <col min="19" max="19" width="5.28515625" style="21" customWidth="1"/>
    <col min="20" max="20" width="3.5703125" style="21" customWidth="1"/>
    <col min="21" max="21" width="3.5703125" style="6" customWidth="1"/>
    <col min="22" max="23" width="3.5703125" style="5" customWidth="1"/>
    <col min="24" max="25" width="3.7109375" style="5" customWidth="1"/>
    <col min="26" max="26" width="3.7109375" style="6" customWidth="1"/>
    <col min="27" max="27" width="3.7109375" style="21" customWidth="1"/>
    <col min="28" max="28" width="3.7109375" style="6" customWidth="1"/>
    <col min="29" max="29" width="3.7109375" style="21" customWidth="1"/>
    <col min="30" max="31" width="3.7109375" style="6" customWidth="1"/>
    <col min="32" max="32" width="3.7109375" style="21" customWidth="1"/>
    <col min="33" max="46" width="3.7109375" style="6" customWidth="1"/>
    <col min="47" max="16384" width="8.85546875" style="6"/>
  </cols>
  <sheetData>
    <row r="1" spans="1:70" ht="39.6" customHeight="1" thickBot="1">
      <c r="A1" s="369" t="s">
        <v>94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70"/>
      <c r="Y1" s="370"/>
      <c r="Z1" s="370"/>
      <c r="AA1" s="370"/>
      <c r="AB1" s="4"/>
      <c r="AC1" s="27"/>
      <c r="AD1" s="5"/>
      <c r="AE1" s="5"/>
    </row>
    <row r="2" spans="1:70" ht="22.15" customHeight="1">
      <c r="A2" s="382" t="s">
        <v>136</v>
      </c>
      <c r="B2" s="385" t="s">
        <v>93</v>
      </c>
      <c r="C2" s="355" t="s">
        <v>0</v>
      </c>
      <c r="D2" s="356"/>
      <c r="E2" s="356"/>
      <c r="F2" s="356"/>
      <c r="G2" s="340" t="s">
        <v>137</v>
      </c>
      <c r="H2" s="341"/>
      <c r="I2" s="341"/>
      <c r="J2" s="341"/>
      <c r="K2" s="341"/>
      <c r="L2" s="341"/>
      <c r="M2" s="341"/>
      <c r="N2" s="341"/>
      <c r="O2" s="341"/>
      <c r="P2" s="342"/>
      <c r="Q2" s="348" t="s">
        <v>138</v>
      </c>
      <c r="R2" s="349"/>
      <c r="S2" s="349"/>
      <c r="T2" s="349"/>
      <c r="U2" s="349"/>
      <c r="V2" s="349"/>
      <c r="W2" s="350"/>
      <c r="X2" s="327" t="s">
        <v>167</v>
      </c>
      <c r="Y2" s="328"/>
      <c r="Z2" s="328"/>
      <c r="AA2" s="328"/>
      <c r="AB2" s="328"/>
      <c r="AC2" s="328"/>
      <c r="AD2" s="328"/>
      <c r="AE2" s="328"/>
      <c r="AF2" s="328"/>
      <c r="AG2" s="328"/>
      <c r="AH2" s="328"/>
      <c r="AI2" s="328"/>
      <c r="AJ2" s="328"/>
      <c r="AK2" s="328"/>
      <c r="AL2" s="328"/>
      <c r="AM2" s="328"/>
      <c r="AN2" s="328"/>
      <c r="AO2" s="328"/>
      <c r="AP2" s="328"/>
      <c r="AQ2" s="328"/>
      <c r="AR2" s="328"/>
      <c r="AS2" s="328"/>
      <c r="AT2" s="328"/>
    </row>
    <row r="3" spans="1:70" ht="19.149999999999999" customHeight="1" thickBot="1">
      <c r="A3" s="383"/>
      <c r="B3" s="386"/>
      <c r="C3" s="357" t="s">
        <v>143</v>
      </c>
      <c r="D3" s="360" t="s">
        <v>144</v>
      </c>
      <c r="E3" s="363" t="s">
        <v>145</v>
      </c>
      <c r="F3" s="366" t="s">
        <v>146</v>
      </c>
      <c r="G3" s="343" t="s">
        <v>139</v>
      </c>
      <c r="H3" s="371" t="s">
        <v>140</v>
      </c>
      <c r="I3" s="344" t="s">
        <v>141</v>
      </c>
      <c r="J3" s="344"/>
      <c r="K3" s="344"/>
      <c r="L3" s="344"/>
      <c r="M3" s="344"/>
      <c r="N3" s="344"/>
      <c r="O3" s="344"/>
      <c r="P3" s="345"/>
      <c r="Q3" s="390" t="s">
        <v>139</v>
      </c>
      <c r="R3" s="394" t="s">
        <v>140</v>
      </c>
      <c r="S3" s="396" t="s">
        <v>142</v>
      </c>
      <c r="T3" s="397"/>
      <c r="U3" s="397"/>
      <c r="V3" s="397"/>
      <c r="W3" s="398"/>
      <c r="X3" s="329"/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330"/>
      <c r="AJ3" s="330"/>
      <c r="AK3" s="330"/>
      <c r="AL3" s="330"/>
      <c r="AM3" s="330"/>
      <c r="AN3" s="330"/>
      <c r="AO3" s="330"/>
      <c r="AP3" s="330"/>
      <c r="AQ3" s="330"/>
      <c r="AR3" s="330"/>
      <c r="AS3" s="330"/>
      <c r="AT3" s="330"/>
    </row>
    <row r="4" spans="1:70" ht="27" customHeight="1">
      <c r="A4" s="383"/>
      <c r="B4" s="386"/>
      <c r="C4" s="358"/>
      <c r="D4" s="361"/>
      <c r="E4" s="364"/>
      <c r="F4" s="367"/>
      <c r="G4" s="343"/>
      <c r="H4" s="371"/>
      <c r="I4" s="346" t="s">
        <v>147</v>
      </c>
      <c r="J4" s="344" t="s">
        <v>148</v>
      </c>
      <c r="K4" s="344"/>
      <c r="L4" s="344"/>
      <c r="M4" s="344"/>
      <c r="N4" s="344"/>
      <c r="O4" s="344"/>
      <c r="P4" s="393" t="s">
        <v>149</v>
      </c>
      <c r="Q4" s="390"/>
      <c r="R4" s="395"/>
      <c r="S4" s="399" t="s">
        <v>150</v>
      </c>
      <c r="T4" s="399" t="s">
        <v>151</v>
      </c>
      <c r="U4" s="388" t="s">
        <v>152</v>
      </c>
      <c r="V4" s="388" t="s">
        <v>92</v>
      </c>
      <c r="W4" s="400" t="s">
        <v>153</v>
      </c>
      <c r="X4" s="351" t="s">
        <v>1</v>
      </c>
      <c r="Y4" s="352"/>
      <c r="Z4" s="352"/>
      <c r="AA4" s="352"/>
      <c r="AB4" s="325" t="s">
        <v>165</v>
      </c>
      <c r="AC4" s="353" t="s">
        <v>2</v>
      </c>
      <c r="AD4" s="354"/>
      <c r="AE4" s="354"/>
      <c r="AF4" s="354"/>
      <c r="AG4" s="325" t="s">
        <v>166</v>
      </c>
      <c r="AH4" s="331" t="s">
        <v>3</v>
      </c>
      <c r="AI4" s="332"/>
      <c r="AJ4" s="332"/>
      <c r="AK4" s="332"/>
      <c r="AL4" s="325" t="s">
        <v>171</v>
      </c>
      <c r="AM4" s="331" t="s">
        <v>174</v>
      </c>
      <c r="AN4" s="332"/>
      <c r="AO4" s="332"/>
      <c r="AP4" s="332"/>
      <c r="AQ4" s="333" t="s">
        <v>172</v>
      </c>
      <c r="AR4" s="335" t="s">
        <v>175</v>
      </c>
      <c r="AS4" s="336"/>
      <c r="AT4" s="333" t="s">
        <v>173</v>
      </c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</row>
    <row r="5" spans="1:70" ht="25.15" customHeight="1">
      <c r="A5" s="383"/>
      <c r="B5" s="386"/>
      <c r="C5" s="358"/>
      <c r="D5" s="361"/>
      <c r="E5" s="364"/>
      <c r="F5" s="367"/>
      <c r="G5" s="343"/>
      <c r="H5" s="371"/>
      <c r="I5" s="346"/>
      <c r="J5" s="346" t="s">
        <v>154</v>
      </c>
      <c r="K5" s="347" t="s">
        <v>155</v>
      </c>
      <c r="L5" s="347" t="s">
        <v>156</v>
      </c>
      <c r="M5" s="347" t="s">
        <v>157</v>
      </c>
      <c r="N5" s="347" t="s">
        <v>158</v>
      </c>
      <c r="O5" s="346" t="s">
        <v>159</v>
      </c>
      <c r="P5" s="393"/>
      <c r="Q5" s="390"/>
      <c r="R5" s="395"/>
      <c r="S5" s="395"/>
      <c r="T5" s="395"/>
      <c r="U5" s="389"/>
      <c r="V5" s="395"/>
      <c r="W5" s="401"/>
      <c r="X5" s="391" t="s">
        <v>4</v>
      </c>
      <c r="Y5" s="392"/>
      <c r="Z5" s="324" t="s">
        <v>160</v>
      </c>
      <c r="AA5" s="324"/>
      <c r="AB5" s="326"/>
      <c r="AC5" s="185" t="s">
        <v>95</v>
      </c>
      <c r="AD5" s="181"/>
      <c r="AE5" s="324" t="s">
        <v>96</v>
      </c>
      <c r="AF5" s="324"/>
      <c r="AG5" s="326"/>
      <c r="AH5" s="338" t="s">
        <v>161</v>
      </c>
      <c r="AI5" s="337"/>
      <c r="AJ5" s="337" t="s">
        <v>162</v>
      </c>
      <c r="AK5" s="337"/>
      <c r="AL5" s="326"/>
      <c r="AM5" s="338" t="s">
        <v>168</v>
      </c>
      <c r="AN5" s="337"/>
      <c r="AO5" s="337" t="s">
        <v>169</v>
      </c>
      <c r="AP5" s="337"/>
      <c r="AQ5" s="334"/>
      <c r="AR5" s="339" t="s">
        <v>170</v>
      </c>
      <c r="AS5" s="337"/>
      <c r="AT5" s="334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</row>
    <row r="6" spans="1:70" ht="59.45" customHeight="1" thickBot="1">
      <c r="A6" s="384"/>
      <c r="B6" s="387"/>
      <c r="C6" s="359"/>
      <c r="D6" s="362"/>
      <c r="E6" s="365"/>
      <c r="F6" s="368"/>
      <c r="G6" s="343"/>
      <c r="H6" s="371"/>
      <c r="I6" s="346"/>
      <c r="J6" s="346"/>
      <c r="K6" s="347"/>
      <c r="L6" s="347"/>
      <c r="M6" s="347"/>
      <c r="N6" s="347"/>
      <c r="O6" s="346"/>
      <c r="P6" s="393"/>
      <c r="Q6" s="390"/>
      <c r="R6" s="395"/>
      <c r="S6" s="395"/>
      <c r="T6" s="395"/>
      <c r="U6" s="389"/>
      <c r="V6" s="395"/>
      <c r="W6" s="401"/>
      <c r="X6" s="201" t="s">
        <v>163</v>
      </c>
      <c r="Y6" s="169" t="s">
        <v>164</v>
      </c>
      <c r="Z6" s="108" t="s">
        <v>163</v>
      </c>
      <c r="AA6" s="170" t="s">
        <v>164</v>
      </c>
      <c r="AB6" s="326"/>
      <c r="AC6" s="186" t="s">
        <v>163</v>
      </c>
      <c r="AD6" s="182" t="s">
        <v>164</v>
      </c>
      <c r="AE6" s="107" t="s">
        <v>163</v>
      </c>
      <c r="AF6" s="170" t="s">
        <v>164</v>
      </c>
      <c r="AG6" s="326"/>
      <c r="AH6" s="190" t="s">
        <v>163</v>
      </c>
      <c r="AI6" s="182" t="s">
        <v>164</v>
      </c>
      <c r="AJ6" s="102" t="s">
        <v>163</v>
      </c>
      <c r="AK6" s="182" t="s">
        <v>164</v>
      </c>
      <c r="AL6" s="326"/>
      <c r="AM6" s="190" t="s">
        <v>163</v>
      </c>
      <c r="AN6" s="182" t="s">
        <v>164</v>
      </c>
      <c r="AO6" s="102" t="s">
        <v>163</v>
      </c>
      <c r="AP6" s="182" t="s">
        <v>164</v>
      </c>
      <c r="AQ6" s="334"/>
      <c r="AR6" s="196" t="s">
        <v>163</v>
      </c>
      <c r="AS6" s="182" t="s">
        <v>164</v>
      </c>
      <c r="AT6" s="334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</row>
    <row r="7" spans="1:70" ht="37.15" customHeight="1" thickBot="1">
      <c r="A7" s="111" t="s">
        <v>73</v>
      </c>
      <c r="B7" s="145" t="s">
        <v>38</v>
      </c>
      <c r="C7" s="80">
        <v>7</v>
      </c>
      <c r="D7" s="73">
        <v>3</v>
      </c>
      <c r="E7" s="73">
        <v>2</v>
      </c>
      <c r="F7" s="74">
        <v>0</v>
      </c>
      <c r="G7" s="243">
        <f>G8+G9+G10+G11+G12+G13+G14</f>
        <v>618</v>
      </c>
      <c r="H7" s="171">
        <f>H8+H9+H10+H11+H12+H13+H14</f>
        <v>12</v>
      </c>
      <c r="I7" s="171">
        <f>I8+I9+I10+I11+I12+I13+I14</f>
        <v>606</v>
      </c>
      <c r="J7" s="171">
        <f t="shared" ref="J7:P7" si="0">J8+J9+J10+J11+J12+J13+J14</f>
        <v>0</v>
      </c>
      <c r="K7" s="171">
        <f t="shared" si="0"/>
        <v>0</v>
      </c>
      <c r="L7" s="171">
        <f t="shared" si="0"/>
        <v>0</v>
      </c>
      <c r="M7" s="171">
        <f t="shared" si="0"/>
        <v>0</v>
      </c>
      <c r="N7" s="171">
        <f t="shared" si="0"/>
        <v>0</v>
      </c>
      <c r="O7" s="171">
        <f t="shared" si="0"/>
        <v>4</v>
      </c>
      <c r="P7" s="244">
        <f t="shared" si="0"/>
        <v>30</v>
      </c>
      <c r="Q7" s="243">
        <f>Q8+Q9+Q10+Q11+Q12+Q13+Q14</f>
        <v>618</v>
      </c>
      <c r="R7" s="171"/>
      <c r="S7" s="171">
        <f>S8+S9+S10+S11+S12+S13+S14+SUM(S8:S14)</f>
        <v>256</v>
      </c>
      <c r="T7" s="171">
        <f t="shared" ref="T7:W7" si="1">T8+T9+T10+T11+T12+T13+T14</f>
        <v>0</v>
      </c>
      <c r="U7" s="171">
        <f t="shared" si="1"/>
        <v>0</v>
      </c>
      <c r="V7" s="171">
        <f t="shared" si="1"/>
        <v>10</v>
      </c>
      <c r="W7" s="171">
        <f t="shared" si="1"/>
        <v>6</v>
      </c>
      <c r="X7" s="202">
        <f>X8+X9+X10+X11+X12+X13+X14</f>
        <v>18</v>
      </c>
      <c r="Y7" s="202"/>
      <c r="Z7" s="202">
        <f t="shared" ref="Z7:AT7" si="2">Z8+Z9+Z10+Z11+Z12+Z13+Z14</f>
        <v>10</v>
      </c>
      <c r="AA7" s="202"/>
      <c r="AB7" s="202">
        <f t="shared" si="2"/>
        <v>28</v>
      </c>
      <c r="AC7" s="202">
        <f t="shared" si="2"/>
        <v>6</v>
      </c>
      <c r="AD7" s="202"/>
      <c r="AE7" s="202">
        <f t="shared" si="2"/>
        <v>20</v>
      </c>
      <c r="AF7" s="202"/>
      <c r="AG7" s="202">
        <f t="shared" si="2"/>
        <v>26</v>
      </c>
      <c r="AH7" s="202">
        <f t="shared" si="2"/>
        <v>18</v>
      </c>
      <c r="AI7" s="202"/>
      <c r="AJ7" s="202">
        <f t="shared" si="2"/>
        <v>6</v>
      </c>
      <c r="AK7" s="202"/>
      <c r="AL7" s="202">
        <f t="shared" si="2"/>
        <v>24</v>
      </c>
      <c r="AM7" s="202">
        <f t="shared" si="2"/>
        <v>6</v>
      </c>
      <c r="AN7" s="202"/>
      <c r="AO7" s="202">
        <f t="shared" si="2"/>
        <v>16</v>
      </c>
      <c r="AP7" s="202"/>
      <c r="AQ7" s="202">
        <f t="shared" si="2"/>
        <v>22</v>
      </c>
      <c r="AR7" s="202">
        <f t="shared" si="2"/>
        <v>12</v>
      </c>
      <c r="AS7" s="202"/>
      <c r="AT7" s="202">
        <f t="shared" si="2"/>
        <v>12</v>
      </c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</row>
    <row r="8" spans="1:70" ht="19.149999999999999" customHeight="1">
      <c r="A8" s="146" t="s">
        <v>39</v>
      </c>
      <c r="B8" s="147" t="s">
        <v>43</v>
      </c>
      <c r="C8" s="71"/>
      <c r="D8" s="59"/>
      <c r="E8" s="59">
        <v>5</v>
      </c>
      <c r="F8" s="70"/>
      <c r="G8" s="127">
        <f>H8+I8</f>
        <v>62</v>
      </c>
      <c r="H8" s="121">
        <v>6</v>
      </c>
      <c r="I8" s="114">
        <v>56</v>
      </c>
      <c r="J8" s="123"/>
      <c r="K8" s="121"/>
      <c r="L8" s="121"/>
      <c r="M8" s="121"/>
      <c r="N8" s="121"/>
      <c r="O8" s="121">
        <v>2</v>
      </c>
      <c r="P8" s="197">
        <v>6</v>
      </c>
      <c r="Q8" s="237">
        <v>62</v>
      </c>
      <c r="R8" s="105">
        <f>Q8-S8</f>
        <v>47</v>
      </c>
      <c r="S8" s="236">
        <f>V8+W8+AB8+AG8+AL8+AQ8+AT8</f>
        <v>15</v>
      </c>
      <c r="T8" s="105"/>
      <c r="U8" s="101"/>
      <c r="V8" s="101">
        <v>3</v>
      </c>
      <c r="W8" s="205">
        <v>2</v>
      </c>
      <c r="X8" s="106"/>
      <c r="Y8" s="101"/>
      <c r="Z8" s="101"/>
      <c r="AA8" s="105"/>
      <c r="AB8" s="179"/>
      <c r="AC8" s="187"/>
      <c r="AD8" s="105"/>
      <c r="AE8" s="101"/>
      <c r="AF8" s="105"/>
      <c r="AG8" s="179">
        <f>AC8+AE8</f>
        <v>0</v>
      </c>
      <c r="AH8" s="187"/>
      <c r="AI8" s="105"/>
      <c r="AJ8" s="66"/>
      <c r="AK8" s="219"/>
      <c r="AL8" s="220">
        <f>AH8+AJ8</f>
        <v>0</v>
      </c>
      <c r="AM8" s="221"/>
      <c r="AN8" s="219"/>
      <c r="AO8" s="66">
        <v>6</v>
      </c>
      <c r="AP8" s="104" t="s">
        <v>176</v>
      </c>
      <c r="AQ8" s="175">
        <f>AO8+AM8</f>
        <v>6</v>
      </c>
      <c r="AR8" s="184">
        <v>4</v>
      </c>
      <c r="AS8" s="35" t="s">
        <v>66</v>
      </c>
      <c r="AT8" s="177">
        <f>AR8</f>
        <v>4</v>
      </c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</row>
    <row r="9" spans="1:70" ht="19.149999999999999" customHeight="1">
      <c r="A9" s="148" t="s">
        <v>40</v>
      </c>
      <c r="B9" s="149" t="s">
        <v>6</v>
      </c>
      <c r="C9" s="31"/>
      <c r="D9" s="67"/>
      <c r="E9" s="67">
        <v>1</v>
      </c>
      <c r="F9" s="68"/>
      <c r="G9" s="127">
        <f>H9+I9</f>
        <v>62</v>
      </c>
      <c r="H9" s="121">
        <v>6</v>
      </c>
      <c r="I9" s="114">
        <v>56</v>
      </c>
      <c r="J9" s="123"/>
      <c r="K9" s="121"/>
      <c r="L9" s="121"/>
      <c r="M9" s="121"/>
      <c r="N9" s="114"/>
      <c r="O9" s="114">
        <v>2</v>
      </c>
      <c r="P9" s="198">
        <v>6</v>
      </c>
      <c r="Q9" s="237">
        <v>62</v>
      </c>
      <c r="R9" s="105">
        <f t="shared" ref="R9:R14" si="3">Q9-S9</f>
        <v>45</v>
      </c>
      <c r="S9" s="236">
        <f>V9+W9+AB9</f>
        <v>17</v>
      </c>
      <c r="T9" s="105"/>
      <c r="U9" s="101"/>
      <c r="V9" s="103">
        <v>3</v>
      </c>
      <c r="W9" s="206">
        <v>2</v>
      </c>
      <c r="X9" s="29">
        <v>10</v>
      </c>
      <c r="Y9" s="103" t="s">
        <v>176</v>
      </c>
      <c r="Z9" s="103">
        <v>2</v>
      </c>
      <c r="AA9" s="110" t="s">
        <v>66</v>
      </c>
      <c r="AB9" s="180">
        <v>12</v>
      </c>
      <c r="AC9" s="188"/>
      <c r="AD9" s="110"/>
      <c r="AE9" s="103"/>
      <c r="AF9" s="110"/>
      <c r="AG9" s="179">
        <f t="shared" ref="AG9:AG58" si="4">AC9+AE9</f>
        <v>0</v>
      </c>
      <c r="AH9" s="188"/>
      <c r="AI9" s="105"/>
      <c r="AJ9" s="66"/>
      <c r="AK9" s="219"/>
      <c r="AL9" s="220">
        <f t="shared" ref="AL9:AL58" si="5">AH9+AJ9</f>
        <v>0</v>
      </c>
      <c r="AM9" s="221"/>
      <c r="AN9" s="104"/>
      <c r="AO9" s="104"/>
      <c r="AP9" s="104"/>
      <c r="AQ9" s="175">
        <f t="shared" ref="AQ9:AQ57" si="6">AO9+AM9</f>
        <v>0</v>
      </c>
      <c r="AR9" s="222"/>
      <c r="AS9" s="35"/>
      <c r="AT9" s="177">
        <f t="shared" ref="AT9:AT58" si="7">AR9</f>
        <v>0</v>
      </c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</row>
    <row r="10" spans="1:70" ht="27" customHeight="1">
      <c r="A10" s="148" t="s">
        <v>41</v>
      </c>
      <c r="B10" s="150" t="s">
        <v>98</v>
      </c>
      <c r="C10" s="31"/>
      <c r="D10" s="67">
        <v>3</v>
      </c>
      <c r="E10" s="67"/>
      <c r="F10" s="28"/>
      <c r="G10" s="127">
        <f t="shared" ref="G10:G14" si="8">H10+I10</f>
        <v>134</v>
      </c>
      <c r="H10" s="121">
        <v>0</v>
      </c>
      <c r="I10" s="119">
        <v>134</v>
      </c>
      <c r="J10" s="123"/>
      <c r="K10" s="121"/>
      <c r="L10" s="121"/>
      <c r="M10" s="121"/>
      <c r="N10" s="121"/>
      <c r="O10" s="121"/>
      <c r="P10" s="198">
        <v>2</v>
      </c>
      <c r="Q10" s="237">
        <v>134</v>
      </c>
      <c r="R10" s="105">
        <f t="shared" si="3"/>
        <v>86</v>
      </c>
      <c r="S10" s="236">
        <f>AB10+AG10+AL10+AQ10+AT10+V10+W10</f>
        <v>48</v>
      </c>
      <c r="T10" s="105"/>
      <c r="U10" s="101"/>
      <c r="V10" s="101">
        <v>4</v>
      </c>
      <c r="W10" s="205">
        <v>2</v>
      </c>
      <c r="X10" s="106">
        <v>6</v>
      </c>
      <c r="Y10" s="101"/>
      <c r="Z10" s="101">
        <v>6</v>
      </c>
      <c r="AA10" s="105"/>
      <c r="AB10" s="179">
        <f>X10+Z10</f>
        <v>12</v>
      </c>
      <c r="AC10" s="187">
        <v>4</v>
      </c>
      <c r="AD10" s="105" t="s">
        <v>176</v>
      </c>
      <c r="AE10" s="101">
        <v>6</v>
      </c>
      <c r="AF10" s="105"/>
      <c r="AG10" s="179">
        <f t="shared" si="4"/>
        <v>10</v>
      </c>
      <c r="AH10" s="187">
        <v>6</v>
      </c>
      <c r="AI10" s="105"/>
      <c r="AJ10" s="66">
        <v>4</v>
      </c>
      <c r="AK10" s="219"/>
      <c r="AL10" s="220">
        <f t="shared" si="5"/>
        <v>10</v>
      </c>
      <c r="AM10" s="221">
        <v>4</v>
      </c>
      <c r="AN10" s="104" t="s">
        <v>176</v>
      </c>
      <c r="AO10" s="104">
        <v>4</v>
      </c>
      <c r="AP10" s="104"/>
      <c r="AQ10" s="175">
        <f t="shared" si="6"/>
        <v>8</v>
      </c>
      <c r="AR10" s="222">
        <v>2</v>
      </c>
      <c r="AS10" s="35" t="s">
        <v>66</v>
      </c>
      <c r="AT10" s="177">
        <f t="shared" si="7"/>
        <v>2</v>
      </c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</row>
    <row r="11" spans="1:70" ht="30.75" customHeight="1">
      <c r="A11" s="148" t="s">
        <v>42</v>
      </c>
      <c r="B11" s="150" t="s">
        <v>7</v>
      </c>
      <c r="C11" s="82" t="s">
        <v>124</v>
      </c>
      <c r="D11" s="67">
        <v>7</v>
      </c>
      <c r="E11" s="66"/>
      <c r="F11" s="32"/>
      <c r="G11" s="127">
        <f t="shared" si="8"/>
        <v>160</v>
      </c>
      <c r="H11" s="121">
        <v>0</v>
      </c>
      <c r="I11" s="114">
        <v>160</v>
      </c>
      <c r="J11" s="123"/>
      <c r="K11" s="121"/>
      <c r="L11" s="121"/>
      <c r="M11" s="121"/>
      <c r="N11" s="121"/>
      <c r="O11" s="121"/>
      <c r="P11" s="198">
        <v>12</v>
      </c>
      <c r="Q11" s="237">
        <v>160</v>
      </c>
      <c r="R11" s="105">
        <f t="shared" si="3"/>
        <v>142</v>
      </c>
      <c r="S11" s="236">
        <f t="shared" ref="S11:S14" si="9">AB11+AG11+AL11+AQ11+AT11</f>
        <v>18</v>
      </c>
      <c r="T11" s="105"/>
      <c r="U11" s="101"/>
      <c r="V11" s="101"/>
      <c r="W11" s="205"/>
      <c r="X11" s="106">
        <v>2</v>
      </c>
      <c r="Y11" s="101" t="s">
        <v>177</v>
      </c>
      <c r="Z11" s="101">
        <v>2</v>
      </c>
      <c r="AA11" s="105" t="s">
        <v>177</v>
      </c>
      <c r="AB11" s="179">
        <f>X11+Z11</f>
        <v>4</v>
      </c>
      <c r="AC11" s="187">
        <v>2</v>
      </c>
      <c r="AD11" s="105" t="s">
        <v>177</v>
      </c>
      <c r="AE11" s="101">
        <v>2</v>
      </c>
      <c r="AF11" s="105" t="s">
        <v>177</v>
      </c>
      <c r="AG11" s="179">
        <f t="shared" si="4"/>
        <v>4</v>
      </c>
      <c r="AH11" s="187">
        <v>2</v>
      </c>
      <c r="AI11" s="105" t="s">
        <v>177</v>
      </c>
      <c r="AJ11" s="66">
        <v>2</v>
      </c>
      <c r="AK11" s="219" t="s">
        <v>177</v>
      </c>
      <c r="AL11" s="220">
        <f t="shared" si="5"/>
        <v>4</v>
      </c>
      <c r="AM11" s="221">
        <v>2</v>
      </c>
      <c r="AN11" s="104" t="s">
        <v>177</v>
      </c>
      <c r="AO11" s="104">
        <v>2</v>
      </c>
      <c r="AP11" s="104" t="s">
        <v>177</v>
      </c>
      <c r="AQ11" s="175">
        <f t="shared" si="6"/>
        <v>4</v>
      </c>
      <c r="AR11" s="184">
        <v>2</v>
      </c>
      <c r="AS11" s="35" t="s">
        <v>178</v>
      </c>
      <c r="AT11" s="177">
        <f t="shared" si="7"/>
        <v>2</v>
      </c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</row>
    <row r="12" spans="1:70" ht="15.6" customHeight="1">
      <c r="A12" s="148" t="s">
        <v>77</v>
      </c>
      <c r="B12" s="151" t="s">
        <v>78</v>
      </c>
      <c r="C12" s="82">
        <v>5</v>
      </c>
      <c r="D12" s="67"/>
      <c r="E12" s="66"/>
      <c r="F12" s="32"/>
      <c r="G12" s="127">
        <f>H12+I12</f>
        <v>56</v>
      </c>
      <c r="H12" s="121">
        <v>0</v>
      </c>
      <c r="I12" s="114">
        <v>56</v>
      </c>
      <c r="J12" s="123"/>
      <c r="K12" s="121"/>
      <c r="L12" s="121"/>
      <c r="M12" s="121"/>
      <c r="N12" s="121"/>
      <c r="O12" s="121"/>
      <c r="P12" s="198">
        <v>1</v>
      </c>
      <c r="Q12" s="237">
        <v>56</v>
      </c>
      <c r="R12" s="105">
        <f t="shared" si="3"/>
        <v>48</v>
      </c>
      <c r="S12" s="236">
        <f t="shared" si="9"/>
        <v>8</v>
      </c>
      <c r="T12" s="105"/>
      <c r="U12" s="101"/>
      <c r="V12" s="101"/>
      <c r="W12" s="205"/>
      <c r="X12" s="106"/>
      <c r="Y12" s="101"/>
      <c r="Z12" s="101"/>
      <c r="AA12" s="105"/>
      <c r="AB12" s="179">
        <f t="shared" ref="AB12:AB58" si="10">X12+Z12</f>
        <v>0</v>
      </c>
      <c r="AC12" s="187"/>
      <c r="AD12" s="105"/>
      <c r="AE12" s="101"/>
      <c r="AF12" s="105"/>
      <c r="AG12" s="179">
        <f t="shared" si="4"/>
        <v>0</v>
      </c>
      <c r="AH12" s="191"/>
      <c r="AI12" s="33"/>
      <c r="AJ12" s="66"/>
      <c r="AK12" s="219"/>
      <c r="AL12" s="220">
        <f t="shared" si="5"/>
        <v>0</v>
      </c>
      <c r="AM12" s="221"/>
      <c r="AN12" s="104"/>
      <c r="AO12" s="308">
        <v>4</v>
      </c>
      <c r="AP12" s="104" t="s">
        <v>176</v>
      </c>
      <c r="AQ12" s="175">
        <f t="shared" si="6"/>
        <v>4</v>
      </c>
      <c r="AR12" s="222">
        <v>4</v>
      </c>
      <c r="AS12" s="35" t="s">
        <v>177</v>
      </c>
      <c r="AT12" s="177">
        <f t="shared" si="7"/>
        <v>4</v>
      </c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</row>
    <row r="13" spans="1:70" ht="22.5" customHeight="1">
      <c r="A13" s="148" t="s">
        <v>79</v>
      </c>
      <c r="B13" s="151" t="s">
        <v>80</v>
      </c>
      <c r="C13" s="82">
        <v>6</v>
      </c>
      <c r="D13" s="67"/>
      <c r="E13" s="66"/>
      <c r="F13" s="32"/>
      <c r="G13" s="127">
        <f t="shared" si="8"/>
        <v>52</v>
      </c>
      <c r="H13" s="121">
        <v>0</v>
      </c>
      <c r="I13" s="114">
        <v>52</v>
      </c>
      <c r="J13" s="123"/>
      <c r="K13" s="121"/>
      <c r="L13" s="121"/>
      <c r="M13" s="121"/>
      <c r="N13" s="121"/>
      <c r="O13" s="121"/>
      <c r="P13" s="198">
        <v>1</v>
      </c>
      <c r="Q13" s="237">
        <v>52</v>
      </c>
      <c r="R13" s="105">
        <f t="shared" si="3"/>
        <v>42</v>
      </c>
      <c r="S13" s="236">
        <f t="shared" si="9"/>
        <v>10</v>
      </c>
      <c r="T13" s="105"/>
      <c r="U13" s="101"/>
      <c r="V13" s="101"/>
      <c r="W13" s="205"/>
      <c r="X13" s="106"/>
      <c r="Y13" s="101"/>
      <c r="Z13" s="101"/>
      <c r="AA13" s="105"/>
      <c r="AB13" s="179">
        <f t="shared" si="10"/>
        <v>0</v>
      </c>
      <c r="AC13" s="187"/>
      <c r="AD13" s="105"/>
      <c r="AE13" s="101">
        <v>6</v>
      </c>
      <c r="AF13" s="105" t="s">
        <v>176</v>
      </c>
      <c r="AG13" s="179">
        <f t="shared" si="4"/>
        <v>6</v>
      </c>
      <c r="AH13" s="191" t="s">
        <v>179</v>
      </c>
      <c r="AI13" s="33" t="s">
        <v>177</v>
      </c>
      <c r="AJ13" s="66"/>
      <c r="AK13" s="219"/>
      <c r="AL13" s="220">
        <f t="shared" si="5"/>
        <v>4</v>
      </c>
      <c r="AM13" s="221"/>
      <c r="AN13" s="104"/>
      <c r="AO13" s="104"/>
      <c r="AP13" s="104"/>
      <c r="AQ13" s="175">
        <f t="shared" si="6"/>
        <v>0</v>
      </c>
      <c r="AR13" s="222"/>
      <c r="AS13" s="35"/>
      <c r="AT13" s="177">
        <f t="shared" si="7"/>
        <v>0</v>
      </c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</row>
    <row r="14" spans="1:70" ht="34.9" customHeight="1" thickBot="1">
      <c r="A14" s="152" t="s">
        <v>81</v>
      </c>
      <c r="B14" s="153" t="s">
        <v>99</v>
      </c>
      <c r="C14" s="83"/>
      <c r="D14" s="45">
        <v>7</v>
      </c>
      <c r="E14" s="77"/>
      <c r="F14" s="78"/>
      <c r="G14" s="133">
        <f t="shared" si="8"/>
        <v>92</v>
      </c>
      <c r="H14" s="122">
        <v>0</v>
      </c>
      <c r="I14" s="115">
        <v>92</v>
      </c>
      <c r="J14" s="134"/>
      <c r="K14" s="122"/>
      <c r="L14" s="122"/>
      <c r="M14" s="122"/>
      <c r="N14" s="122"/>
      <c r="O14" s="122"/>
      <c r="P14" s="199">
        <v>2</v>
      </c>
      <c r="Q14" s="238">
        <v>92</v>
      </c>
      <c r="R14" s="105">
        <f t="shared" si="3"/>
        <v>80</v>
      </c>
      <c r="S14" s="236">
        <f t="shared" si="9"/>
        <v>12</v>
      </c>
      <c r="T14" s="105"/>
      <c r="U14" s="101"/>
      <c r="V14" s="101"/>
      <c r="W14" s="205"/>
      <c r="X14" s="106"/>
      <c r="Y14" s="101"/>
      <c r="Z14" s="101"/>
      <c r="AA14" s="105"/>
      <c r="AB14" s="179">
        <f t="shared" si="10"/>
        <v>0</v>
      </c>
      <c r="AC14" s="187"/>
      <c r="AD14" s="105"/>
      <c r="AE14" s="308">
        <v>6</v>
      </c>
      <c r="AF14" s="105" t="s">
        <v>176</v>
      </c>
      <c r="AG14" s="179">
        <f t="shared" si="4"/>
        <v>6</v>
      </c>
      <c r="AH14" s="191" t="s">
        <v>180</v>
      </c>
      <c r="AI14" s="33" t="s">
        <v>178</v>
      </c>
      <c r="AJ14" s="66"/>
      <c r="AK14" s="219"/>
      <c r="AL14" s="220">
        <f t="shared" si="5"/>
        <v>6</v>
      </c>
      <c r="AM14" s="221"/>
      <c r="AN14" s="104"/>
      <c r="AO14" s="104"/>
      <c r="AP14" s="104"/>
      <c r="AQ14" s="175">
        <f t="shared" si="6"/>
        <v>0</v>
      </c>
      <c r="AR14" s="222"/>
      <c r="AS14" s="35"/>
      <c r="AT14" s="177">
        <f t="shared" si="7"/>
        <v>0</v>
      </c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</row>
    <row r="15" spans="1:70" ht="48.75" thickBot="1">
      <c r="A15" s="154" t="s">
        <v>74</v>
      </c>
      <c r="B15" s="145" t="s">
        <v>44</v>
      </c>
      <c r="C15" s="80">
        <v>0</v>
      </c>
      <c r="D15" s="73">
        <v>2</v>
      </c>
      <c r="E15" s="79">
        <v>1</v>
      </c>
      <c r="F15" s="75">
        <v>0</v>
      </c>
      <c r="G15" s="245">
        <f>SUM(G16:G18)</f>
        <v>170</v>
      </c>
      <c r="H15" s="73">
        <f t="shared" ref="H15" si="11">SUM(H16:H18)</f>
        <v>6</v>
      </c>
      <c r="I15" s="73">
        <f>SUM(I16:I18)</f>
        <v>164</v>
      </c>
      <c r="J15" s="246"/>
      <c r="K15" s="73">
        <f>SUM(K16:K18)</f>
        <v>0</v>
      </c>
      <c r="L15" s="73"/>
      <c r="M15" s="73"/>
      <c r="N15" s="73"/>
      <c r="O15" s="73"/>
      <c r="P15" s="74">
        <f>P16+P17+P18</f>
        <v>6</v>
      </c>
      <c r="Q15" s="208">
        <f>Q16+Q17+Q18</f>
        <v>170</v>
      </c>
      <c r="R15" s="172"/>
      <c r="S15" s="172">
        <f>SUM(S16:S18)</f>
        <v>41</v>
      </c>
      <c r="T15" s="172"/>
      <c r="U15" s="172"/>
      <c r="V15" s="172"/>
      <c r="W15" s="177"/>
      <c r="X15" s="203">
        <f>X16+X17+X18</f>
        <v>18</v>
      </c>
      <c r="Y15" s="172"/>
      <c r="Z15" s="172">
        <f>Z16+Z17+Z18</f>
        <v>8</v>
      </c>
      <c r="AA15" s="172"/>
      <c r="AB15" s="179">
        <f t="shared" si="10"/>
        <v>26</v>
      </c>
      <c r="AC15" s="213">
        <f>AC16+AC17+AC18</f>
        <v>0</v>
      </c>
      <c r="AD15" s="172"/>
      <c r="AE15" s="172">
        <f t="shared" ref="AE15" si="12">AE16+AE17+AE18</f>
        <v>0</v>
      </c>
      <c r="AF15" s="203"/>
      <c r="AG15" s="179">
        <f t="shared" si="4"/>
        <v>0</v>
      </c>
      <c r="AH15" s="176">
        <f>AH16+AH17+AH18</f>
        <v>0</v>
      </c>
      <c r="AI15" s="176"/>
      <c r="AJ15" s="176">
        <f t="shared" ref="AJ15" si="13">AJ16+AJ17+AJ18</f>
        <v>0</v>
      </c>
      <c r="AK15" s="223"/>
      <c r="AL15" s="220">
        <f t="shared" si="5"/>
        <v>0</v>
      </c>
      <c r="AM15" s="224">
        <f>AM16+AM17+AM18</f>
        <v>6</v>
      </c>
      <c r="AN15" s="224"/>
      <c r="AO15" s="224">
        <f t="shared" ref="AO15" si="14">AO16+AO17+AO18</f>
        <v>4</v>
      </c>
      <c r="AP15" s="223"/>
      <c r="AQ15" s="175">
        <f t="shared" si="6"/>
        <v>10</v>
      </c>
      <c r="AR15" s="202">
        <f>AR16+AR17+AR18</f>
        <v>0</v>
      </c>
      <c r="AS15" s="34"/>
      <c r="AT15" s="177">
        <f t="shared" si="7"/>
        <v>0</v>
      </c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</row>
    <row r="16" spans="1:70">
      <c r="A16" s="155" t="s">
        <v>45</v>
      </c>
      <c r="B16" s="147" t="s">
        <v>29</v>
      </c>
      <c r="C16" s="69"/>
      <c r="D16" s="58"/>
      <c r="E16" s="59">
        <v>2</v>
      </c>
      <c r="F16" s="72"/>
      <c r="G16" s="135">
        <f t="shared" ref="G16:G21" si="15">H16+I16</f>
        <v>66</v>
      </c>
      <c r="H16" s="120">
        <v>6</v>
      </c>
      <c r="I16" s="120">
        <v>60</v>
      </c>
      <c r="J16" s="136"/>
      <c r="K16" s="120"/>
      <c r="L16" s="120"/>
      <c r="M16" s="120"/>
      <c r="N16" s="120"/>
      <c r="O16" s="120">
        <v>2</v>
      </c>
      <c r="P16" s="200">
        <v>2</v>
      </c>
      <c r="Q16" s="239">
        <v>66</v>
      </c>
      <c r="R16" s="105">
        <f>Q16-S16</f>
        <v>47</v>
      </c>
      <c r="S16" s="236">
        <f>AB16+AG16+AL16+AQ16+AT16+V16+W16</f>
        <v>19</v>
      </c>
      <c r="T16" s="105"/>
      <c r="U16" s="103"/>
      <c r="V16" s="103">
        <v>3</v>
      </c>
      <c r="W16" s="206">
        <v>2</v>
      </c>
      <c r="X16" s="29">
        <v>10</v>
      </c>
      <c r="Y16" s="103" t="s">
        <v>176</v>
      </c>
      <c r="Z16" s="103">
        <v>4</v>
      </c>
      <c r="AA16" s="110" t="s">
        <v>66</v>
      </c>
      <c r="AB16" s="179">
        <f t="shared" si="10"/>
        <v>14</v>
      </c>
      <c r="AC16" s="188"/>
      <c r="AD16" s="110"/>
      <c r="AE16" s="103"/>
      <c r="AF16" s="110"/>
      <c r="AG16" s="179">
        <f t="shared" si="4"/>
        <v>0</v>
      </c>
      <c r="AH16" s="188"/>
      <c r="AI16" s="110"/>
      <c r="AJ16" s="66"/>
      <c r="AK16" s="35"/>
      <c r="AL16" s="220">
        <f t="shared" si="5"/>
        <v>0</v>
      </c>
      <c r="AM16" s="192"/>
      <c r="AN16" s="35"/>
      <c r="AO16" s="35"/>
      <c r="AP16" s="35"/>
      <c r="AQ16" s="175">
        <f t="shared" si="6"/>
        <v>0</v>
      </c>
      <c r="AR16" s="183"/>
      <c r="AS16" s="35"/>
      <c r="AT16" s="177">
        <f t="shared" si="7"/>
        <v>0</v>
      </c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</row>
    <row r="17" spans="1:46">
      <c r="A17" s="156" t="s">
        <v>46</v>
      </c>
      <c r="B17" s="149" t="s">
        <v>48</v>
      </c>
      <c r="C17" s="29"/>
      <c r="D17" s="65">
        <v>2</v>
      </c>
      <c r="E17" s="67"/>
      <c r="F17" s="68"/>
      <c r="G17" s="127">
        <f t="shared" si="15"/>
        <v>56</v>
      </c>
      <c r="H17" s="121">
        <v>0</v>
      </c>
      <c r="I17" s="121">
        <v>56</v>
      </c>
      <c r="J17" s="123"/>
      <c r="K17" s="121"/>
      <c r="L17" s="121"/>
      <c r="M17" s="121"/>
      <c r="N17" s="121"/>
      <c r="O17" s="121">
        <v>0</v>
      </c>
      <c r="P17" s="198">
        <v>2</v>
      </c>
      <c r="Q17" s="237">
        <v>56</v>
      </c>
      <c r="R17" s="105">
        <f t="shared" ref="R17:R31" si="16">Q17-S17</f>
        <v>44</v>
      </c>
      <c r="S17" s="236">
        <f t="shared" ref="S17:S31" si="17">AB17+AG17+AL17+AQ17+AT17+V17+W17</f>
        <v>12</v>
      </c>
      <c r="T17" s="105"/>
      <c r="U17" s="101"/>
      <c r="V17" s="103"/>
      <c r="W17" s="206"/>
      <c r="X17" s="29">
        <v>8</v>
      </c>
      <c r="Y17" s="103" t="s">
        <v>176</v>
      </c>
      <c r="Z17" s="103">
        <v>4</v>
      </c>
      <c r="AA17" s="110" t="s">
        <v>178</v>
      </c>
      <c r="AB17" s="179">
        <f t="shared" si="10"/>
        <v>12</v>
      </c>
      <c r="AC17" s="188"/>
      <c r="AD17" s="110"/>
      <c r="AE17" s="103"/>
      <c r="AF17" s="110"/>
      <c r="AG17" s="179">
        <f t="shared" si="4"/>
        <v>0</v>
      </c>
      <c r="AH17" s="188"/>
      <c r="AI17" s="110"/>
      <c r="AJ17" s="66"/>
      <c r="AK17" s="35"/>
      <c r="AL17" s="220">
        <f t="shared" si="5"/>
        <v>0</v>
      </c>
      <c r="AM17" s="192"/>
      <c r="AN17" s="35"/>
      <c r="AO17" s="35"/>
      <c r="AP17" s="35"/>
      <c r="AQ17" s="175">
        <f t="shared" si="6"/>
        <v>0</v>
      </c>
      <c r="AR17" s="183"/>
      <c r="AS17" s="35"/>
      <c r="AT17" s="177">
        <f t="shared" si="7"/>
        <v>0</v>
      </c>
    </row>
    <row r="18" spans="1:46" ht="24.75" thickBot="1">
      <c r="A18" s="157" t="s">
        <v>47</v>
      </c>
      <c r="B18" s="158" t="s">
        <v>49</v>
      </c>
      <c r="C18" s="44"/>
      <c r="D18" s="41">
        <v>7</v>
      </c>
      <c r="E18" s="45"/>
      <c r="F18" s="42"/>
      <c r="G18" s="133">
        <f t="shared" si="15"/>
        <v>48</v>
      </c>
      <c r="H18" s="122">
        <v>0</v>
      </c>
      <c r="I18" s="122">
        <v>48</v>
      </c>
      <c r="J18" s="134"/>
      <c r="K18" s="122"/>
      <c r="L18" s="122"/>
      <c r="M18" s="122"/>
      <c r="N18" s="122"/>
      <c r="O18" s="115">
        <v>0</v>
      </c>
      <c r="P18" s="199">
        <v>2</v>
      </c>
      <c r="Q18" s="238">
        <v>48</v>
      </c>
      <c r="R18" s="105">
        <f t="shared" si="16"/>
        <v>38</v>
      </c>
      <c r="S18" s="236">
        <f t="shared" si="17"/>
        <v>10</v>
      </c>
      <c r="T18" s="105"/>
      <c r="U18" s="101"/>
      <c r="V18" s="101"/>
      <c r="W18" s="205"/>
      <c r="X18" s="106"/>
      <c r="Y18" s="101"/>
      <c r="Z18" s="101"/>
      <c r="AA18" s="105"/>
      <c r="AB18" s="179">
        <f t="shared" si="10"/>
        <v>0</v>
      </c>
      <c r="AC18" s="187"/>
      <c r="AD18" s="105"/>
      <c r="AE18" s="101"/>
      <c r="AF18" s="105"/>
      <c r="AG18" s="179">
        <f t="shared" si="4"/>
        <v>0</v>
      </c>
      <c r="AH18" s="187"/>
      <c r="AI18" s="105"/>
      <c r="AJ18" s="66"/>
      <c r="AK18" s="35"/>
      <c r="AL18" s="220">
        <f t="shared" si="5"/>
        <v>0</v>
      </c>
      <c r="AM18" s="192">
        <v>6</v>
      </c>
      <c r="AN18" s="35" t="s">
        <v>176</v>
      </c>
      <c r="AO18" s="35">
        <v>4</v>
      </c>
      <c r="AP18" s="35" t="s">
        <v>178</v>
      </c>
      <c r="AQ18" s="175">
        <f t="shared" si="6"/>
        <v>10</v>
      </c>
      <c r="AR18" s="183"/>
      <c r="AS18" s="35"/>
      <c r="AT18" s="177">
        <f t="shared" si="7"/>
        <v>0</v>
      </c>
    </row>
    <row r="19" spans="1:46" s="20" customFormat="1" ht="24.75" thickBot="1">
      <c r="A19" s="154" t="s">
        <v>76</v>
      </c>
      <c r="B19" s="145" t="s">
        <v>97</v>
      </c>
      <c r="C19" s="76">
        <v>2</v>
      </c>
      <c r="D19" s="79">
        <v>5</v>
      </c>
      <c r="E19" s="79">
        <v>4</v>
      </c>
      <c r="F19" s="75">
        <v>0</v>
      </c>
      <c r="G19" s="247">
        <f>G20+G21+G22+G23+G24+G25+G26+G27+G28+G29+G30+G31</f>
        <v>758</v>
      </c>
      <c r="H19" s="79">
        <f>H20+H21+H22+H23+H24+H25+H26+H27+H28+H29+H30+H31</f>
        <v>30</v>
      </c>
      <c r="I19" s="79">
        <f>I20+I21+I22+I23+I24+I25+I26+I27+I28+I29+I30+I31</f>
        <v>728</v>
      </c>
      <c r="J19" s="248"/>
      <c r="K19" s="79">
        <f t="shared" ref="K19:P19" si="18">K20+K21+K22+K23+K24+K25+K26+K27+K28+K29+K30+K31</f>
        <v>39</v>
      </c>
      <c r="L19" s="79">
        <f t="shared" si="18"/>
        <v>0</v>
      </c>
      <c r="M19" s="79">
        <f t="shared" si="18"/>
        <v>0</v>
      </c>
      <c r="N19" s="79">
        <f t="shared" si="18"/>
        <v>0</v>
      </c>
      <c r="O19" s="79">
        <f t="shared" si="18"/>
        <v>10</v>
      </c>
      <c r="P19" s="75">
        <f t="shared" si="18"/>
        <v>44</v>
      </c>
      <c r="Q19" s="207">
        <f>Q20+Q21+Q22+Q23+Q24+Q25+Q26+Q27+Q28+Q29+Q30+Q31</f>
        <v>758</v>
      </c>
      <c r="R19" s="30">
        <f t="shared" si="16"/>
        <v>542</v>
      </c>
      <c r="S19" s="171">
        <f>SUM(S20:S31)</f>
        <v>216</v>
      </c>
      <c r="T19" s="171"/>
      <c r="U19" s="171"/>
      <c r="V19" s="171"/>
      <c r="W19" s="174"/>
      <c r="X19" s="202">
        <f>X20+X21+X22+X23+X24+X25+X26+X27+X28+X29+X30+X31</f>
        <v>44</v>
      </c>
      <c r="Y19" s="171"/>
      <c r="Z19" s="171">
        <f>Z20+Z21+Z22+Z23+Z24+Z25+Z26+Z27+Z28+Z29+Z30+Z31</f>
        <v>62</v>
      </c>
      <c r="AA19" s="171"/>
      <c r="AB19" s="179">
        <f t="shared" si="10"/>
        <v>106</v>
      </c>
      <c r="AC19" s="214">
        <f>AC20+AC21+AC22+AC23+AC24+AC25+AC26+AC27+AC28+AC29+AC30+AC31</f>
        <v>26</v>
      </c>
      <c r="AD19" s="171"/>
      <c r="AE19" s="171">
        <f t="shared" ref="AE19" si="19">AE20+AE21+AE22+AE23+AE24+AE25+AE26+AE27+AE28+AE29+AE30+AE31</f>
        <v>6</v>
      </c>
      <c r="AF19" s="202"/>
      <c r="AG19" s="179">
        <f t="shared" si="4"/>
        <v>32</v>
      </c>
      <c r="AH19" s="228">
        <f>AH20+AH21+AH22+AH23+AH24+AH25+AH26+AH27+AH28+AH29+AH30+AH31</f>
        <v>6</v>
      </c>
      <c r="AI19" s="230"/>
      <c r="AJ19" s="229">
        <f t="shared" ref="AJ19" si="20">AJ20+AJ21+AJ22+AJ23+AJ24+AJ25+AJ26+AJ27+AJ28+AJ29+AJ30+AJ31</f>
        <v>12</v>
      </c>
      <c r="AK19" s="225"/>
      <c r="AL19" s="220">
        <f t="shared" si="5"/>
        <v>18</v>
      </c>
      <c r="AM19" s="231">
        <f>AM20+AM21+AM22+AM23+AM24+AM25+AM26+AM28+AM29+AM30+AM31</f>
        <v>20</v>
      </c>
      <c r="AN19" s="30"/>
      <c r="AO19" s="232">
        <f t="shared" ref="AO19" si="21">AO20+AO21+AO22+AO23+AO24+AO25+AO26+AO28+AO29+AO30+AO31</f>
        <v>10</v>
      </c>
      <c r="AP19" s="225"/>
      <c r="AQ19" s="175">
        <f t="shared" si="6"/>
        <v>30</v>
      </c>
      <c r="AR19" s="232">
        <f>AR20+AR21+AR22+AR23+AR24+AR25+AR27+AR28+AR29+AR30+AR31+AR26</f>
        <v>0</v>
      </c>
      <c r="AS19" s="225"/>
      <c r="AT19" s="177">
        <f t="shared" si="7"/>
        <v>0</v>
      </c>
    </row>
    <row r="20" spans="1:46" ht="17.45" customHeight="1">
      <c r="A20" s="155" t="s">
        <v>8</v>
      </c>
      <c r="B20" s="147" t="s">
        <v>50</v>
      </c>
      <c r="C20" s="69"/>
      <c r="D20" s="58">
        <v>1</v>
      </c>
      <c r="E20" s="59"/>
      <c r="F20" s="72"/>
      <c r="G20" s="135">
        <v>48</v>
      </c>
      <c r="H20" s="120">
        <v>0</v>
      </c>
      <c r="I20" s="120">
        <v>48</v>
      </c>
      <c r="J20" s="136"/>
      <c r="K20" s="120"/>
      <c r="L20" s="120"/>
      <c r="M20" s="120"/>
      <c r="N20" s="120"/>
      <c r="O20" s="118">
        <v>0</v>
      </c>
      <c r="P20" s="200">
        <v>2</v>
      </c>
      <c r="Q20" s="209">
        <v>48</v>
      </c>
      <c r="R20" s="105">
        <f t="shared" si="16"/>
        <v>32</v>
      </c>
      <c r="S20" s="236">
        <f t="shared" si="17"/>
        <v>16</v>
      </c>
      <c r="T20" s="105"/>
      <c r="U20" s="101"/>
      <c r="V20" s="101"/>
      <c r="W20" s="206"/>
      <c r="X20" s="29">
        <v>10</v>
      </c>
      <c r="Y20" s="103" t="s">
        <v>176</v>
      </c>
      <c r="Z20" s="103">
        <v>6</v>
      </c>
      <c r="AA20" s="110" t="s">
        <v>178</v>
      </c>
      <c r="AB20" s="179">
        <f t="shared" si="10"/>
        <v>16</v>
      </c>
      <c r="AC20" s="188"/>
      <c r="AD20" s="110"/>
      <c r="AE20" s="103"/>
      <c r="AF20" s="110"/>
      <c r="AG20" s="179">
        <f t="shared" si="4"/>
        <v>0</v>
      </c>
      <c r="AH20" s="192"/>
      <c r="AI20" s="35"/>
      <c r="AJ20" s="103"/>
      <c r="AK20" s="35"/>
      <c r="AL20" s="220">
        <f t="shared" si="5"/>
        <v>0</v>
      </c>
      <c r="AM20" s="192"/>
      <c r="AN20" s="35"/>
      <c r="AO20" s="35"/>
      <c r="AP20" s="35"/>
      <c r="AQ20" s="175">
        <f t="shared" si="6"/>
        <v>0</v>
      </c>
      <c r="AR20" s="183"/>
      <c r="AS20" s="35"/>
      <c r="AT20" s="177">
        <f t="shared" si="7"/>
        <v>0</v>
      </c>
    </row>
    <row r="21" spans="1:46" ht="17.45" customHeight="1">
      <c r="A21" s="156" t="s">
        <v>9</v>
      </c>
      <c r="B21" s="149" t="s">
        <v>51</v>
      </c>
      <c r="C21" s="29"/>
      <c r="D21" s="65"/>
      <c r="E21" s="67">
        <v>1</v>
      </c>
      <c r="F21" s="68"/>
      <c r="G21" s="127">
        <f t="shared" si="15"/>
        <v>62</v>
      </c>
      <c r="H21" s="121">
        <v>6</v>
      </c>
      <c r="I21" s="121">
        <v>56</v>
      </c>
      <c r="J21" s="123"/>
      <c r="K21" s="121">
        <v>18</v>
      </c>
      <c r="L21" s="121"/>
      <c r="M21" s="121"/>
      <c r="N21" s="114"/>
      <c r="O21" s="114">
        <v>2</v>
      </c>
      <c r="P21" s="198">
        <v>6</v>
      </c>
      <c r="Q21" s="209">
        <v>62</v>
      </c>
      <c r="R21" s="105">
        <f t="shared" si="16"/>
        <v>41</v>
      </c>
      <c r="S21" s="236">
        <f t="shared" si="17"/>
        <v>21</v>
      </c>
      <c r="T21" s="105"/>
      <c r="U21" s="101"/>
      <c r="V21" s="103">
        <v>3</v>
      </c>
      <c r="W21" s="206">
        <v>2</v>
      </c>
      <c r="X21" s="29">
        <v>10</v>
      </c>
      <c r="Y21" s="103" t="s">
        <v>176</v>
      </c>
      <c r="Z21" s="103">
        <v>6</v>
      </c>
      <c r="AA21" s="110" t="s">
        <v>66</v>
      </c>
      <c r="AB21" s="179">
        <f t="shared" si="10"/>
        <v>16</v>
      </c>
      <c r="AC21" s="188"/>
      <c r="AD21" s="110"/>
      <c r="AE21" s="103"/>
      <c r="AF21" s="110"/>
      <c r="AG21" s="179">
        <f t="shared" si="4"/>
        <v>0</v>
      </c>
      <c r="AH21" s="192"/>
      <c r="AI21" s="35"/>
      <c r="AJ21" s="103"/>
      <c r="AK21" s="35"/>
      <c r="AL21" s="220">
        <f t="shared" si="5"/>
        <v>0</v>
      </c>
      <c r="AM21" s="192"/>
      <c r="AN21" s="35"/>
      <c r="AO21" s="35"/>
      <c r="AP21" s="35"/>
      <c r="AQ21" s="175">
        <f t="shared" si="6"/>
        <v>0</v>
      </c>
      <c r="AR21" s="183"/>
      <c r="AS21" s="35"/>
      <c r="AT21" s="177">
        <f t="shared" si="7"/>
        <v>0</v>
      </c>
    </row>
    <row r="22" spans="1:46" ht="25.9" customHeight="1">
      <c r="A22" s="156" t="s">
        <v>10</v>
      </c>
      <c r="B22" s="150" t="s">
        <v>52</v>
      </c>
      <c r="C22" s="29"/>
      <c r="D22" s="65"/>
      <c r="E22" s="67">
        <v>1</v>
      </c>
      <c r="F22" s="68"/>
      <c r="G22" s="127">
        <f t="shared" ref="G22:G30" si="22">H22+I22</f>
        <v>62</v>
      </c>
      <c r="H22" s="121">
        <v>6</v>
      </c>
      <c r="I22" s="121">
        <v>56</v>
      </c>
      <c r="J22" s="123"/>
      <c r="K22" s="121">
        <v>21</v>
      </c>
      <c r="L22" s="121"/>
      <c r="M22" s="121"/>
      <c r="N22" s="121"/>
      <c r="O22" s="114">
        <v>2</v>
      </c>
      <c r="P22" s="198">
        <v>6</v>
      </c>
      <c r="Q22" s="209">
        <v>62</v>
      </c>
      <c r="R22" s="105">
        <f t="shared" si="16"/>
        <v>45</v>
      </c>
      <c r="S22" s="236">
        <f t="shared" si="17"/>
        <v>17</v>
      </c>
      <c r="T22" s="105">
        <v>4</v>
      </c>
      <c r="U22" s="101"/>
      <c r="V22" s="103">
        <v>3</v>
      </c>
      <c r="W22" s="206">
        <v>2</v>
      </c>
      <c r="X22" s="29"/>
      <c r="Y22" s="103"/>
      <c r="Z22" s="103">
        <v>6</v>
      </c>
      <c r="AA22" s="110" t="s">
        <v>176</v>
      </c>
      <c r="AB22" s="179">
        <f t="shared" si="10"/>
        <v>6</v>
      </c>
      <c r="AC22" s="188">
        <v>6</v>
      </c>
      <c r="AD22" s="110" t="s">
        <v>66</v>
      </c>
      <c r="AE22" s="103"/>
      <c r="AF22" s="110"/>
      <c r="AG22" s="179">
        <f t="shared" si="4"/>
        <v>6</v>
      </c>
      <c r="AH22" s="192"/>
      <c r="AI22" s="35"/>
      <c r="AJ22" s="103"/>
      <c r="AK22" s="35"/>
      <c r="AL22" s="220">
        <f t="shared" si="5"/>
        <v>0</v>
      </c>
      <c r="AM22" s="192"/>
      <c r="AN22" s="35"/>
      <c r="AO22" s="35"/>
      <c r="AP22" s="35"/>
      <c r="AQ22" s="175">
        <f t="shared" si="6"/>
        <v>0</v>
      </c>
      <c r="AR22" s="183"/>
      <c r="AS22" s="35"/>
      <c r="AT22" s="177">
        <f t="shared" si="7"/>
        <v>0</v>
      </c>
    </row>
    <row r="23" spans="1:46" ht="28.35" customHeight="1">
      <c r="A23" s="156" t="s">
        <v>11</v>
      </c>
      <c r="B23" s="150" t="s">
        <v>54</v>
      </c>
      <c r="C23" s="29"/>
      <c r="D23" s="65">
        <v>6</v>
      </c>
      <c r="E23" s="67"/>
      <c r="F23" s="68"/>
      <c r="G23" s="127">
        <f t="shared" si="22"/>
        <v>36</v>
      </c>
      <c r="H23" s="121">
        <v>0</v>
      </c>
      <c r="I23" s="121">
        <v>36</v>
      </c>
      <c r="J23" s="123"/>
      <c r="K23" s="121"/>
      <c r="L23" s="121"/>
      <c r="M23" s="121"/>
      <c r="N23" s="121"/>
      <c r="O23" s="121">
        <v>0</v>
      </c>
      <c r="P23" s="198">
        <v>2</v>
      </c>
      <c r="Q23" s="209">
        <v>36</v>
      </c>
      <c r="R23" s="105">
        <f t="shared" si="16"/>
        <v>26</v>
      </c>
      <c r="S23" s="236">
        <f t="shared" si="17"/>
        <v>10</v>
      </c>
      <c r="T23" s="105"/>
      <c r="U23" s="101"/>
      <c r="V23" s="103"/>
      <c r="W23" s="206"/>
      <c r="X23" s="29"/>
      <c r="Y23" s="103"/>
      <c r="Z23" s="103"/>
      <c r="AA23" s="110"/>
      <c r="AB23" s="179">
        <f t="shared" si="10"/>
        <v>0</v>
      </c>
      <c r="AC23" s="188"/>
      <c r="AD23" s="110"/>
      <c r="AE23" s="103"/>
      <c r="AF23" s="110"/>
      <c r="AG23" s="179">
        <f t="shared" si="4"/>
        <v>0</v>
      </c>
      <c r="AH23" s="192"/>
      <c r="AI23" s="35"/>
      <c r="AJ23" s="103">
        <v>6</v>
      </c>
      <c r="AK23" s="35" t="s">
        <v>176</v>
      </c>
      <c r="AL23" s="220">
        <f t="shared" si="5"/>
        <v>6</v>
      </c>
      <c r="AM23" s="192">
        <v>4</v>
      </c>
      <c r="AN23" s="35" t="s">
        <v>178</v>
      </c>
      <c r="AO23" s="35"/>
      <c r="AP23" s="35"/>
      <c r="AQ23" s="175">
        <f t="shared" si="6"/>
        <v>4</v>
      </c>
      <c r="AR23" s="183"/>
      <c r="AS23" s="35"/>
      <c r="AT23" s="177">
        <f t="shared" si="7"/>
        <v>0</v>
      </c>
    </row>
    <row r="24" spans="1:46" ht="19.899999999999999" customHeight="1">
      <c r="A24" s="156" t="s">
        <v>20</v>
      </c>
      <c r="B24" s="149" t="s">
        <v>22</v>
      </c>
      <c r="C24" s="29"/>
      <c r="D24" s="65"/>
      <c r="E24" s="67">
        <v>1</v>
      </c>
      <c r="F24" s="68"/>
      <c r="G24" s="127">
        <f t="shared" si="22"/>
        <v>84</v>
      </c>
      <c r="H24" s="121">
        <v>6</v>
      </c>
      <c r="I24" s="121">
        <v>78</v>
      </c>
      <c r="J24" s="123"/>
      <c r="K24" s="121"/>
      <c r="L24" s="121"/>
      <c r="M24" s="121"/>
      <c r="N24" s="121"/>
      <c r="O24" s="121">
        <v>2</v>
      </c>
      <c r="P24" s="198">
        <v>6</v>
      </c>
      <c r="Q24" s="209">
        <v>84</v>
      </c>
      <c r="R24" s="105">
        <f t="shared" si="16"/>
        <v>54</v>
      </c>
      <c r="S24" s="236">
        <f t="shared" si="17"/>
        <v>30</v>
      </c>
      <c r="T24" s="105"/>
      <c r="U24" s="101"/>
      <c r="V24" s="103">
        <v>6</v>
      </c>
      <c r="W24" s="206">
        <v>4</v>
      </c>
      <c r="X24" s="29">
        <v>14</v>
      </c>
      <c r="Y24" s="103" t="s">
        <v>176</v>
      </c>
      <c r="Z24" s="103">
        <v>6</v>
      </c>
      <c r="AA24" s="110" t="s">
        <v>66</v>
      </c>
      <c r="AB24" s="179">
        <f t="shared" si="10"/>
        <v>20</v>
      </c>
      <c r="AC24" s="188"/>
      <c r="AD24" s="110"/>
      <c r="AE24" s="103"/>
      <c r="AF24" s="110"/>
      <c r="AG24" s="179">
        <f t="shared" si="4"/>
        <v>0</v>
      </c>
      <c r="AH24" s="192"/>
      <c r="AI24" s="35"/>
      <c r="AJ24" s="103"/>
      <c r="AK24" s="35"/>
      <c r="AL24" s="220">
        <f t="shared" si="5"/>
        <v>0</v>
      </c>
      <c r="AM24" s="192"/>
      <c r="AN24" s="35"/>
      <c r="AO24" s="35"/>
      <c r="AP24" s="35"/>
      <c r="AQ24" s="175">
        <f t="shared" si="6"/>
        <v>0</v>
      </c>
      <c r="AR24" s="183"/>
      <c r="AS24" s="35"/>
      <c r="AT24" s="177">
        <f t="shared" si="7"/>
        <v>0</v>
      </c>
    </row>
    <row r="25" spans="1:46" ht="25.9" customHeight="1">
      <c r="A25" s="156" t="s">
        <v>19</v>
      </c>
      <c r="B25" s="150" t="s">
        <v>12</v>
      </c>
      <c r="C25" s="29"/>
      <c r="D25" s="65">
        <v>6</v>
      </c>
      <c r="E25" s="67"/>
      <c r="F25" s="68"/>
      <c r="G25" s="129">
        <f t="shared" si="22"/>
        <v>68</v>
      </c>
      <c r="H25" s="121">
        <v>0</v>
      </c>
      <c r="I25" s="121">
        <v>68</v>
      </c>
      <c r="J25" s="123"/>
      <c r="K25" s="121"/>
      <c r="L25" s="121"/>
      <c r="M25" s="121"/>
      <c r="N25" s="121"/>
      <c r="O25" s="114">
        <v>0</v>
      </c>
      <c r="P25" s="198">
        <v>2</v>
      </c>
      <c r="Q25" s="209">
        <v>68</v>
      </c>
      <c r="R25" s="105">
        <f t="shared" si="16"/>
        <v>56</v>
      </c>
      <c r="S25" s="236">
        <f t="shared" si="17"/>
        <v>12</v>
      </c>
      <c r="T25" s="105"/>
      <c r="U25" s="101"/>
      <c r="V25" s="101"/>
      <c r="W25" s="205"/>
      <c r="X25" s="106"/>
      <c r="Y25" s="101"/>
      <c r="Z25" s="101"/>
      <c r="AA25" s="105"/>
      <c r="AB25" s="179">
        <f t="shared" si="10"/>
        <v>0</v>
      </c>
      <c r="AC25" s="187"/>
      <c r="AD25" s="105"/>
      <c r="AE25" s="308">
        <v>6</v>
      </c>
      <c r="AF25" s="105" t="s">
        <v>176</v>
      </c>
      <c r="AG25" s="179">
        <f t="shared" si="4"/>
        <v>6</v>
      </c>
      <c r="AH25" s="192">
        <v>6</v>
      </c>
      <c r="AI25" s="35" t="s">
        <v>178</v>
      </c>
      <c r="AJ25" s="103"/>
      <c r="AK25" s="35"/>
      <c r="AL25" s="220">
        <f t="shared" si="5"/>
        <v>6</v>
      </c>
      <c r="AM25" s="192"/>
      <c r="AN25" s="35"/>
      <c r="AO25" s="35"/>
      <c r="AP25" s="35"/>
      <c r="AQ25" s="175">
        <f t="shared" si="6"/>
        <v>0</v>
      </c>
      <c r="AR25" s="183"/>
      <c r="AS25" s="35"/>
      <c r="AT25" s="177">
        <f t="shared" si="7"/>
        <v>0</v>
      </c>
    </row>
    <row r="26" spans="1:46" ht="21" customHeight="1">
      <c r="A26" s="156" t="s">
        <v>32</v>
      </c>
      <c r="B26" s="151" t="s">
        <v>55</v>
      </c>
      <c r="C26" s="29"/>
      <c r="D26" s="65">
        <v>2</v>
      </c>
      <c r="E26" s="67"/>
      <c r="F26" s="68"/>
      <c r="G26" s="127">
        <f t="shared" ref="G26" si="23">H26+I26</f>
        <v>58</v>
      </c>
      <c r="H26" s="121">
        <v>0</v>
      </c>
      <c r="I26" s="121">
        <v>58</v>
      </c>
      <c r="J26" s="123"/>
      <c r="K26" s="121"/>
      <c r="L26" s="121"/>
      <c r="M26" s="121"/>
      <c r="N26" s="121"/>
      <c r="O26" s="114">
        <v>0</v>
      </c>
      <c r="P26" s="198">
        <v>2</v>
      </c>
      <c r="Q26" s="209">
        <v>58</v>
      </c>
      <c r="R26" s="105">
        <f t="shared" si="16"/>
        <v>42</v>
      </c>
      <c r="S26" s="236">
        <f t="shared" si="17"/>
        <v>16</v>
      </c>
      <c r="T26" s="105"/>
      <c r="U26" s="101"/>
      <c r="V26" s="103"/>
      <c r="W26" s="206"/>
      <c r="X26" s="29">
        <v>10</v>
      </c>
      <c r="Y26" s="103" t="s">
        <v>176</v>
      </c>
      <c r="Z26" s="103">
        <v>6</v>
      </c>
      <c r="AA26" s="110" t="s">
        <v>178</v>
      </c>
      <c r="AB26" s="179">
        <f t="shared" si="10"/>
        <v>16</v>
      </c>
      <c r="AC26" s="188"/>
      <c r="AD26" s="110"/>
      <c r="AE26" s="103"/>
      <c r="AF26" s="110"/>
      <c r="AG26" s="179">
        <f t="shared" si="4"/>
        <v>0</v>
      </c>
      <c r="AH26" s="193"/>
      <c r="AI26" s="36"/>
      <c r="AJ26" s="103"/>
      <c r="AK26" s="35"/>
      <c r="AL26" s="220">
        <f t="shared" si="5"/>
        <v>0</v>
      </c>
      <c r="AM26" s="192"/>
      <c r="AN26" s="35"/>
      <c r="AO26" s="35"/>
      <c r="AP26" s="35"/>
      <c r="AQ26" s="175">
        <f t="shared" si="6"/>
        <v>0</v>
      </c>
      <c r="AR26" s="183"/>
      <c r="AS26" s="35"/>
      <c r="AT26" s="177">
        <f t="shared" si="7"/>
        <v>0</v>
      </c>
    </row>
    <row r="27" spans="1:46" ht="39.75" customHeight="1">
      <c r="A27" s="156" t="s">
        <v>33</v>
      </c>
      <c r="B27" s="150" t="s">
        <v>119</v>
      </c>
      <c r="C27" s="29"/>
      <c r="D27" s="67">
        <v>3</v>
      </c>
      <c r="F27" s="68"/>
      <c r="G27" s="129">
        <f t="shared" si="22"/>
        <v>80</v>
      </c>
      <c r="H27" s="121">
        <v>6</v>
      </c>
      <c r="I27" s="121">
        <v>74</v>
      </c>
      <c r="J27" s="123"/>
      <c r="K27" s="121"/>
      <c r="L27" s="121"/>
      <c r="M27" s="121"/>
      <c r="N27" s="121"/>
      <c r="O27" s="121">
        <v>2</v>
      </c>
      <c r="P27" s="198">
        <v>6</v>
      </c>
      <c r="Q27" s="209">
        <v>80</v>
      </c>
      <c r="R27" s="105">
        <f t="shared" si="16"/>
        <v>54</v>
      </c>
      <c r="S27" s="236">
        <f t="shared" si="17"/>
        <v>26</v>
      </c>
      <c r="T27" s="105"/>
      <c r="U27" s="101"/>
      <c r="V27" s="101"/>
      <c r="W27" s="206"/>
      <c r="X27" s="29"/>
      <c r="Y27" s="103"/>
      <c r="Z27" s="103">
        <v>16</v>
      </c>
      <c r="AA27" s="110" t="s">
        <v>176</v>
      </c>
      <c r="AB27" s="179">
        <f t="shared" si="10"/>
        <v>16</v>
      </c>
      <c r="AC27" s="188">
        <v>10</v>
      </c>
      <c r="AD27" s="307" t="s">
        <v>178</v>
      </c>
      <c r="AE27" s="101"/>
      <c r="AF27" s="110"/>
      <c r="AG27" s="179">
        <f t="shared" si="4"/>
        <v>10</v>
      </c>
      <c r="AH27" s="192"/>
      <c r="AI27" s="35"/>
      <c r="AJ27" s="103"/>
      <c r="AK27" s="35"/>
      <c r="AL27" s="220">
        <f t="shared" si="5"/>
        <v>0</v>
      </c>
      <c r="AM27" s="192"/>
      <c r="AN27" s="35"/>
      <c r="AO27" s="35"/>
      <c r="AP27" s="35"/>
      <c r="AQ27" s="175">
        <f t="shared" si="6"/>
        <v>0</v>
      </c>
      <c r="AR27" s="183"/>
      <c r="AS27" s="35"/>
      <c r="AT27" s="177">
        <f t="shared" si="7"/>
        <v>0</v>
      </c>
    </row>
    <row r="28" spans="1:46" ht="57" customHeight="1">
      <c r="A28" s="156" t="s">
        <v>82</v>
      </c>
      <c r="B28" s="159" t="s">
        <v>133</v>
      </c>
      <c r="C28" s="29" t="s">
        <v>125</v>
      </c>
      <c r="D28" s="65"/>
      <c r="E28" s="67"/>
      <c r="F28" s="68"/>
      <c r="G28" s="127">
        <f t="shared" si="22"/>
        <v>62</v>
      </c>
      <c r="H28" s="121">
        <v>0</v>
      </c>
      <c r="I28" s="121">
        <v>62</v>
      </c>
      <c r="J28" s="123"/>
      <c r="K28" s="121"/>
      <c r="L28" s="121"/>
      <c r="M28" s="121"/>
      <c r="N28" s="121"/>
      <c r="O28" s="121">
        <v>0</v>
      </c>
      <c r="P28" s="198">
        <v>2</v>
      </c>
      <c r="Q28" s="209">
        <v>62</v>
      </c>
      <c r="R28" s="105">
        <f t="shared" si="16"/>
        <v>52</v>
      </c>
      <c r="S28" s="236">
        <f t="shared" si="17"/>
        <v>10</v>
      </c>
      <c r="T28" s="105"/>
      <c r="U28" s="101"/>
      <c r="V28" s="101"/>
      <c r="W28" s="206"/>
      <c r="X28" s="29"/>
      <c r="Y28" s="103"/>
      <c r="Z28" s="103"/>
      <c r="AA28" s="110"/>
      <c r="AB28" s="179">
        <f t="shared" si="10"/>
        <v>0</v>
      </c>
      <c r="AC28" s="188"/>
      <c r="AD28" s="110"/>
      <c r="AE28" s="101"/>
      <c r="AF28" s="110"/>
      <c r="AG28" s="179">
        <f t="shared" si="4"/>
        <v>0</v>
      </c>
      <c r="AH28" s="192"/>
      <c r="AI28" s="35"/>
      <c r="AJ28" s="103"/>
      <c r="AK28" s="35"/>
      <c r="AL28" s="220">
        <f t="shared" si="5"/>
        <v>0</v>
      </c>
      <c r="AM28" s="192">
        <v>6</v>
      </c>
      <c r="AN28" s="35" t="s">
        <v>176</v>
      </c>
      <c r="AO28" s="35">
        <v>4</v>
      </c>
      <c r="AP28" s="35" t="s">
        <v>177</v>
      </c>
      <c r="AQ28" s="175">
        <f t="shared" si="6"/>
        <v>10</v>
      </c>
      <c r="AR28" s="183"/>
      <c r="AS28" s="35"/>
      <c r="AT28" s="177">
        <f t="shared" si="7"/>
        <v>0</v>
      </c>
    </row>
    <row r="29" spans="1:46" ht="45" customHeight="1">
      <c r="A29" s="156" t="s">
        <v>83</v>
      </c>
      <c r="B29" s="151" t="s">
        <v>84</v>
      </c>
      <c r="C29" s="29"/>
      <c r="D29" s="65"/>
      <c r="E29" s="67">
        <v>2</v>
      </c>
      <c r="F29" s="68"/>
      <c r="G29" s="127">
        <f>H29+I29</f>
        <v>80</v>
      </c>
      <c r="H29" s="121">
        <v>6</v>
      </c>
      <c r="I29" s="121">
        <v>74</v>
      </c>
      <c r="J29" s="123"/>
      <c r="K29" s="121"/>
      <c r="L29" s="121"/>
      <c r="M29" s="121"/>
      <c r="N29" s="121"/>
      <c r="O29" s="121">
        <v>2</v>
      </c>
      <c r="P29" s="198">
        <v>6</v>
      </c>
      <c r="Q29" s="209">
        <v>80</v>
      </c>
      <c r="R29" s="105">
        <f t="shared" si="16"/>
        <v>44</v>
      </c>
      <c r="S29" s="236">
        <f t="shared" si="17"/>
        <v>36</v>
      </c>
      <c r="T29" s="105"/>
      <c r="U29" s="101"/>
      <c r="V29" s="103">
        <v>6</v>
      </c>
      <c r="W29" s="206">
        <v>4</v>
      </c>
      <c r="X29" s="29"/>
      <c r="Y29" s="103"/>
      <c r="Z29" s="103">
        <v>16</v>
      </c>
      <c r="AA29" s="110" t="s">
        <v>176</v>
      </c>
      <c r="AB29" s="179">
        <f t="shared" si="10"/>
        <v>16</v>
      </c>
      <c r="AC29" s="188">
        <v>10</v>
      </c>
      <c r="AD29" s="110" t="s">
        <v>66</v>
      </c>
      <c r="AE29" s="101"/>
      <c r="AF29" s="110"/>
      <c r="AG29" s="179">
        <f t="shared" si="4"/>
        <v>10</v>
      </c>
      <c r="AH29" s="192"/>
      <c r="AI29" s="35"/>
      <c r="AJ29" s="103"/>
      <c r="AK29" s="35"/>
      <c r="AL29" s="220">
        <f t="shared" si="5"/>
        <v>0</v>
      </c>
      <c r="AM29" s="192"/>
      <c r="AN29" s="35"/>
      <c r="AO29" s="35"/>
      <c r="AP29" s="35"/>
      <c r="AQ29" s="175">
        <f t="shared" si="6"/>
        <v>0</v>
      </c>
      <c r="AR29" s="183"/>
      <c r="AS29" s="35"/>
      <c r="AT29" s="177">
        <f t="shared" si="7"/>
        <v>0</v>
      </c>
    </row>
    <row r="30" spans="1:46" ht="36" customHeight="1">
      <c r="A30" s="156" t="s">
        <v>85</v>
      </c>
      <c r="B30" s="151" t="s">
        <v>88</v>
      </c>
      <c r="C30" s="29">
        <v>6</v>
      </c>
      <c r="D30" s="65"/>
      <c r="E30" s="67"/>
      <c r="F30" s="68"/>
      <c r="G30" s="127">
        <f t="shared" si="22"/>
        <v>46</v>
      </c>
      <c r="H30" s="121">
        <v>0</v>
      </c>
      <c r="I30" s="121">
        <v>46</v>
      </c>
      <c r="J30" s="123"/>
      <c r="K30" s="121"/>
      <c r="L30" s="121"/>
      <c r="M30" s="121"/>
      <c r="N30" s="121"/>
      <c r="O30" s="121">
        <v>0</v>
      </c>
      <c r="P30" s="198">
        <v>2</v>
      </c>
      <c r="Q30" s="209">
        <v>46</v>
      </c>
      <c r="R30" s="105">
        <f t="shared" si="16"/>
        <v>36</v>
      </c>
      <c r="S30" s="236">
        <f t="shared" si="17"/>
        <v>10</v>
      </c>
      <c r="T30" s="105"/>
      <c r="U30" s="101"/>
      <c r="V30" s="103"/>
      <c r="W30" s="206"/>
      <c r="X30" s="29"/>
      <c r="Y30" s="103"/>
      <c r="Z30" s="103"/>
      <c r="AA30" s="110"/>
      <c r="AB30" s="179">
        <f t="shared" si="10"/>
        <v>0</v>
      </c>
      <c r="AC30" s="188"/>
      <c r="AD30" s="110"/>
      <c r="AE30" s="103"/>
      <c r="AF30" s="110"/>
      <c r="AG30" s="179">
        <f t="shared" si="4"/>
        <v>0</v>
      </c>
      <c r="AH30" s="194"/>
      <c r="AI30" s="36"/>
      <c r="AJ30" s="103">
        <v>6</v>
      </c>
      <c r="AK30" s="35" t="s">
        <v>176</v>
      </c>
      <c r="AL30" s="220">
        <f t="shared" si="5"/>
        <v>6</v>
      </c>
      <c r="AM30" s="192">
        <v>4</v>
      </c>
      <c r="AN30" s="35" t="s">
        <v>177</v>
      </c>
      <c r="AO30" s="35"/>
      <c r="AP30" s="35"/>
      <c r="AQ30" s="175">
        <f t="shared" si="6"/>
        <v>4</v>
      </c>
      <c r="AR30" s="183"/>
      <c r="AS30" s="35"/>
      <c r="AT30" s="177">
        <f t="shared" si="7"/>
        <v>0</v>
      </c>
    </row>
    <row r="31" spans="1:46" ht="40.15" customHeight="1" thickBot="1">
      <c r="A31" s="157" t="s">
        <v>132</v>
      </c>
      <c r="B31" s="158" t="s">
        <v>53</v>
      </c>
      <c r="C31" s="84" t="s">
        <v>125</v>
      </c>
      <c r="D31" s="81"/>
      <c r="E31" s="77"/>
      <c r="F31" s="78"/>
      <c r="G31" s="133">
        <f t="shared" ref="G31" si="24">H31+I31</f>
        <v>72</v>
      </c>
      <c r="H31" s="122">
        <v>0</v>
      </c>
      <c r="I31" s="122">
        <v>72</v>
      </c>
      <c r="J31" s="134"/>
      <c r="K31" s="122"/>
      <c r="L31" s="122"/>
      <c r="M31" s="122"/>
      <c r="N31" s="122"/>
      <c r="O31" s="122">
        <v>0</v>
      </c>
      <c r="P31" s="199">
        <v>2</v>
      </c>
      <c r="Q31" s="209">
        <v>72</v>
      </c>
      <c r="R31" s="105">
        <f t="shared" si="16"/>
        <v>60</v>
      </c>
      <c r="S31" s="236">
        <f t="shared" si="17"/>
        <v>12</v>
      </c>
      <c r="T31" s="105"/>
      <c r="U31" s="101"/>
      <c r="V31" s="101"/>
      <c r="W31" s="205"/>
      <c r="X31" s="106"/>
      <c r="Y31" s="101"/>
      <c r="Z31" s="101"/>
      <c r="AA31" s="105"/>
      <c r="AB31" s="179">
        <f t="shared" si="10"/>
        <v>0</v>
      </c>
      <c r="AC31" s="187"/>
      <c r="AD31" s="105"/>
      <c r="AE31" s="101"/>
      <c r="AF31" s="105"/>
      <c r="AG31" s="179">
        <f t="shared" si="4"/>
        <v>0</v>
      </c>
      <c r="AH31" s="192"/>
      <c r="AI31" s="35"/>
      <c r="AJ31" s="103"/>
      <c r="AK31" s="35"/>
      <c r="AL31" s="220">
        <f t="shared" si="5"/>
        <v>0</v>
      </c>
      <c r="AM31" s="313">
        <v>6</v>
      </c>
      <c r="AN31" s="35" t="s">
        <v>176</v>
      </c>
      <c r="AO31" s="311">
        <v>6</v>
      </c>
      <c r="AP31" s="35" t="s">
        <v>177</v>
      </c>
      <c r="AQ31" s="175">
        <f t="shared" si="6"/>
        <v>12</v>
      </c>
      <c r="AR31" s="183"/>
      <c r="AS31" s="35"/>
      <c r="AT31" s="177">
        <f t="shared" si="7"/>
        <v>0</v>
      </c>
    </row>
    <row r="32" spans="1:46" ht="15.75" thickBot="1">
      <c r="A32" s="249" t="s">
        <v>75</v>
      </c>
      <c r="B32" s="141" t="s">
        <v>13</v>
      </c>
      <c r="C32" s="142">
        <f>C33+C41+C46+C50+C54</f>
        <v>5</v>
      </c>
      <c r="D32" s="143">
        <f>D33+D41+D46+D50+D54</f>
        <v>5</v>
      </c>
      <c r="E32" s="143">
        <f>E33+E41+E46+E50+E54</f>
        <v>15</v>
      </c>
      <c r="F32" s="144">
        <f>F33+F41+F50+F46+F54</f>
        <v>3</v>
      </c>
      <c r="G32" s="250">
        <f>G33+G41+G46+G50+G54</f>
        <v>3746</v>
      </c>
      <c r="H32" s="251">
        <f>H33+H41+H46+H50+H54</f>
        <v>60</v>
      </c>
      <c r="I32" s="251">
        <f>I33+I41+I46+I50+I54</f>
        <v>3686</v>
      </c>
      <c r="J32" s="252"/>
      <c r="K32" s="251">
        <f>K33+K41+K46+K54</f>
        <v>187</v>
      </c>
      <c r="L32" s="251"/>
      <c r="M32" s="251"/>
      <c r="N32" s="251"/>
      <c r="O32" s="251"/>
      <c r="P32" s="253">
        <f>P33+P41+P46+P50+P54</f>
        <v>76</v>
      </c>
      <c r="Q32" s="209">
        <f>Q33+Q41+Q46+Q50+Q54</f>
        <v>3746</v>
      </c>
      <c r="R32" s="173"/>
      <c r="S32" s="173"/>
      <c r="T32" s="173"/>
      <c r="U32" s="173"/>
      <c r="V32" s="173"/>
      <c r="W32" s="178"/>
      <c r="X32" s="204">
        <f>X33+X41+X46+X50+X54</f>
        <v>0</v>
      </c>
      <c r="Y32" s="204"/>
      <c r="Z32" s="204">
        <f t="shared" ref="Z32" si="25">Z33+Z41+Z46+Z50+Z54</f>
        <v>0</v>
      </c>
      <c r="AA32" s="173"/>
      <c r="AB32" s="254">
        <f t="shared" si="10"/>
        <v>0</v>
      </c>
      <c r="AC32" s="233">
        <f>AC33+AC41+AC46+AC50+AC54</f>
        <v>48</v>
      </c>
      <c r="AD32" s="173"/>
      <c r="AE32" s="204">
        <f t="shared" ref="AE32" si="26">AE33+AE41+AE46+AE50+AE54</f>
        <v>54</v>
      </c>
      <c r="AF32" s="173"/>
      <c r="AG32" s="254">
        <f t="shared" si="4"/>
        <v>102</v>
      </c>
      <c r="AH32" s="233">
        <f>AH33+AH41+AH46+AH50+AH54</f>
        <v>56</v>
      </c>
      <c r="AI32" s="173"/>
      <c r="AJ32" s="204">
        <f t="shared" ref="AJ32" si="27">AJ33+AJ41+AJ46+AJ50+AJ54</f>
        <v>62</v>
      </c>
      <c r="AK32" s="226"/>
      <c r="AL32" s="255">
        <f t="shared" si="5"/>
        <v>118</v>
      </c>
      <c r="AM32" s="234">
        <f>AM33+AM41+AM46+AM50+AM54</f>
        <v>48</v>
      </c>
      <c r="AN32" s="226"/>
      <c r="AO32" s="227">
        <f t="shared" ref="AO32" si="28">AO33+AO41+AO46+AO50+AO54</f>
        <v>50</v>
      </c>
      <c r="AP32" s="226"/>
      <c r="AQ32" s="256">
        <f t="shared" si="6"/>
        <v>98</v>
      </c>
      <c r="AR32" s="227">
        <f>AR33+AR41+AR46+AR50+AR54</f>
        <v>68</v>
      </c>
      <c r="AS32" s="226"/>
      <c r="AT32" s="257">
        <f t="shared" si="7"/>
        <v>68</v>
      </c>
    </row>
    <row r="33" spans="1:46" s="26" customFormat="1" ht="72">
      <c r="A33" s="258" t="s">
        <v>14</v>
      </c>
      <c r="B33" s="259" t="s">
        <v>100</v>
      </c>
      <c r="C33" s="260" t="s">
        <v>127</v>
      </c>
      <c r="D33" s="261" t="s">
        <v>127</v>
      </c>
      <c r="E33" s="262" t="s">
        <v>128</v>
      </c>
      <c r="F33" s="263" t="s">
        <v>129</v>
      </c>
      <c r="G33" s="264">
        <f>G34+G35+G36+G37+G38+G39+G40</f>
        <v>2210</v>
      </c>
      <c r="H33" s="265">
        <f>H34+H35+H36+H37</f>
        <v>42</v>
      </c>
      <c r="I33" s="265">
        <f>I34+I35+I36+I37+I38+I39+I40</f>
        <v>2168</v>
      </c>
      <c r="J33" s="139"/>
      <c r="K33" s="265"/>
      <c r="L33" s="265"/>
      <c r="M33" s="265"/>
      <c r="N33" s="265"/>
      <c r="O33" s="265"/>
      <c r="P33" s="266">
        <f>P34+P35+P36+P37+P38+P39+P40</f>
        <v>42</v>
      </c>
      <c r="Q33" s="208">
        <f>Q34+Q35+Q36+Q37+Q39+Q40</f>
        <v>2210</v>
      </c>
      <c r="R33" s="172"/>
      <c r="S33" s="172">
        <f>SUM(S34:S40)</f>
        <v>252</v>
      </c>
      <c r="T33" s="172"/>
      <c r="U33" s="172"/>
      <c r="V33" s="172"/>
      <c r="W33" s="177"/>
      <c r="X33" s="203">
        <f>X34+X35+X36+X37+X38+X39+X40</f>
        <v>0</v>
      </c>
      <c r="Y33" s="203"/>
      <c r="Z33" s="203">
        <f t="shared" ref="Z33" si="29">Z34+Z35+Z36+Z37+Z38+Z39+Z40</f>
        <v>0</v>
      </c>
      <c r="AA33" s="203"/>
      <c r="AB33" s="179">
        <f t="shared" si="10"/>
        <v>0</v>
      </c>
      <c r="AC33" s="213">
        <f>AC34+AC35+AC36+AC37+AC38+AC39+AC40</f>
        <v>16</v>
      </c>
      <c r="AD33" s="172"/>
      <c r="AE33" s="172">
        <f t="shared" ref="AE33" si="30">AE34+AE35+AE36+AE37+AE38+AE39+AE40</f>
        <v>12</v>
      </c>
      <c r="AF33" s="203"/>
      <c r="AG33" s="179">
        <f t="shared" si="4"/>
        <v>28</v>
      </c>
      <c r="AH33" s="213">
        <f>AH34+AH35+AH36+AH37+AH38+AH39+AH40</f>
        <v>30</v>
      </c>
      <c r="AI33" s="172"/>
      <c r="AJ33" s="172">
        <f t="shared" ref="AJ33" si="31">AJ34+AJ35+AJ36+AJ37+AJ38+AJ39+AJ40</f>
        <v>32</v>
      </c>
      <c r="AK33" s="203"/>
      <c r="AL33" s="220">
        <f t="shared" si="5"/>
        <v>62</v>
      </c>
      <c r="AM33" s="231">
        <f>AM34+AM35+AM36+AM38+AM39+AM40</f>
        <v>48</v>
      </c>
      <c r="AN33" s="30"/>
      <c r="AO33" s="30">
        <f t="shared" ref="AO33" si="32">AO34+AO35+AO36+AO38+AO39+AO40</f>
        <v>38</v>
      </c>
      <c r="AP33" s="267"/>
      <c r="AQ33" s="175">
        <f t="shared" si="6"/>
        <v>86</v>
      </c>
      <c r="AR33" s="268">
        <f>AR34+AR35+AR36+AR37+AR38+AR39+AR40</f>
        <v>36</v>
      </c>
      <c r="AS33" s="34"/>
      <c r="AT33" s="177">
        <f t="shared" si="7"/>
        <v>36</v>
      </c>
    </row>
    <row r="34" spans="1:46" ht="49.9" customHeight="1">
      <c r="A34" s="156" t="s">
        <v>15</v>
      </c>
      <c r="B34" s="160" t="s">
        <v>56</v>
      </c>
      <c r="C34" s="85"/>
      <c r="D34" s="37"/>
      <c r="E34" s="37">
        <v>2.2999999999999998</v>
      </c>
      <c r="F34" s="38">
        <v>3</v>
      </c>
      <c r="G34" s="127">
        <f t="shared" ref="G34:G39" si="33">H34+I34</f>
        <v>296</v>
      </c>
      <c r="H34" s="121">
        <v>12</v>
      </c>
      <c r="I34" s="121">
        <v>284</v>
      </c>
      <c r="J34" s="123"/>
      <c r="K34" s="121"/>
      <c r="L34" s="121"/>
      <c r="M34" s="121"/>
      <c r="N34" s="121">
        <v>22</v>
      </c>
      <c r="O34" s="121">
        <v>4</v>
      </c>
      <c r="P34" s="198">
        <v>12</v>
      </c>
      <c r="Q34" s="209">
        <v>296</v>
      </c>
      <c r="R34" s="101">
        <f>Q34-S34</f>
        <v>228</v>
      </c>
      <c r="S34" s="236">
        <f>AB34+AG34+AL34+AQ34+AT34+V34+W34</f>
        <v>68</v>
      </c>
      <c r="T34" s="101"/>
      <c r="U34" s="101"/>
      <c r="V34" s="101">
        <v>6</v>
      </c>
      <c r="W34" s="205">
        <v>4</v>
      </c>
      <c r="X34" s="106"/>
      <c r="Y34" s="101"/>
      <c r="Z34" s="101"/>
      <c r="AA34" s="110"/>
      <c r="AB34" s="179">
        <f t="shared" si="10"/>
        <v>0</v>
      </c>
      <c r="AC34" s="188"/>
      <c r="AD34" s="110"/>
      <c r="AE34" s="103"/>
      <c r="AF34" s="110"/>
      <c r="AG34" s="179">
        <f t="shared" si="4"/>
        <v>0</v>
      </c>
      <c r="AH34" s="192"/>
      <c r="AI34" s="35"/>
      <c r="AJ34" s="103"/>
      <c r="AK34" s="35"/>
      <c r="AL34" s="220">
        <f t="shared" si="5"/>
        <v>0</v>
      </c>
      <c r="AM34" s="313">
        <v>30</v>
      </c>
      <c r="AN34" s="35" t="s">
        <v>176</v>
      </c>
      <c r="AO34" s="35">
        <v>28</v>
      </c>
      <c r="AP34" s="35" t="s">
        <v>66</v>
      </c>
      <c r="AQ34" s="175">
        <f t="shared" si="6"/>
        <v>58</v>
      </c>
      <c r="AR34" s="183"/>
      <c r="AS34" s="35"/>
      <c r="AT34" s="177">
        <f t="shared" si="7"/>
        <v>0</v>
      </c>
    </row>
    <row r="35" spans="1:46" ht="41.45" customHeight="1">
      <c r="A35" s="157" t="s">
        <v>57</v>
      </c>
      <c r="B35" s="158" t="s">
        <v>58</v>
      </c>
      <c r="C35" s="86"/>
      <c r="D35" s="39"/>
      <c r="E35" s="39">
        <v>6</v>
      </c>
      <c r="F35" s="40"/>
      <c r="G35" s="127">
        <f t="shared" si="33"/>
        <v>132</v>
      </c>
      <c r="H35" s="121">
        <v>6</v>
      </c>
      <c r="I35" s="121">
        <v>126</v>
      </c>
      <c r="J35" s="123"/>
      <c r="K35" s="121"/>
      <c r="L35" s="121"/>
      <c r="M35" s="121"/>
      <c r="N35" s="121"/>
      <c r="O35" s="121">
        <v>2</v>
      </c>
      <c r="P35" s="198">
        <v>6</v>
      </c>
      <c r="Q35" s="209">
        <v>132</v>
      </c>
      <c r="R35" s="101">
        <f t="shared" ref="R35:R40" si="34">Q35-S35</f>
        <v>78</v>
      </c>
      <c r="S35" s="236">
        <f>AB35+AG35+AL35+AQ35+AT35+V35+W35</f>
        <v>54</v>
      </c>
      <c r="T35" s="110"/>
      <c r="U35" s="103"/>
      <c r="V35" s="103">
        <v>6</v>
      </c>
      <c r="W35" s="206">
        <v>4</v>
      </c>
      <c r="X35" s="106"/>
      <c r="Y35" s="101"/>
      <c r="Z35" s="101"/>
      <c r="AA35" s="105"/>
      <c r="AB35" s="179">
        <f t="shared" si="10"/>
        <v>0</v>
      </c>
      <c r="AC35" s="187"/>
      <c r="AD35" s="105"/>
      <c r="AE35" s="101"/>
      <c r="AF35" s="110"/>
      <c r="AG35" s="179">
        <f t="shared" si="4"/>
        <v>0</v>
      </c>
      <c r="AH35" s="192"/>
      <c r="AI35" s="35"/>
      <c r="AJ35" s="103"/>
      <c r="AK35" s="35"/>
      <c r="AL35" s="220">
        <f t="shared" si="5"/>
        <v>0</v>
      </c>
      <c r="AM35" s="313">
        <v>18</v>
      </c>
      <c r="AN35" s="35" t="s">
        <v>176</v>
      </c>
      <c r="AO35" s="168">
        <v>10</v>
      </c>
      <c r="AP35" s="35"/>
      <c r="AQ35" s="175">
        <f t="shared" si="6"/>
        <v>28</v>
      </c>
      <c r="AR35" s="29">
        <v>16</v>
      </c>
      <c r="AS35" s="35" t="s">
        <v>66</v>
      </c>
      <c r="AT35" s="177">
        <f t="shared" si="7"/>
        <v>16</v>
      </c>
    </row>
    <row r="36" spans="1:46" ht="49.5" customHeight="1">
      <c r="A36" s="157" t="s">
        <v>103</v>
      </c>
      <c r="B36" s="158" t="s">
        <v>105</v>
      </c>
      <c r="C36" s="86"/>
      <c r="D36" s="39"/>
      <c r="E36" s="39">
        <v>2.5</v>
      </c>
      <c r="F36" s="40">
        <v>4</v>
      </c>
      <c r="G36" s="127">
        <f t="shared" si="33"/>
        <v>314</v>
      </c>
      <c r="H36" s="121">
        <v>12</v>
      </c>
      <c r="I36" s="121">
        <v>302</v>
      </c>
      <c r="J36" s="123"/>
      <c r="K36" s="121"/>
      <c r="L36" s="121"/>
      <c r="M36" s="121"/>
      <c r="N36" s="121">
        <v>20</v>
      </c>
      <c r="O36" s="121">
        <v>4</v>
      </c>
      <c r="P36" s="198">
        <v>12</v>
      </c>
      <c r="Q36" s="209">
        <v>314</v>
      </c>
      <c r="R36" s="101">
        <f t="shared" si="34"/>
        <v>214</v>
      </c>
      <c r="S36" s="236">
        <v>100</v>
      </c>
      <c r="T36" s="105"/>
      <c r="U36" s="101"/>
      <c r="V36" s="101">
        <v>6</v>
      </c>
      <c r="W36" s="205">
        <v>4</v>
      </c>
      <c r="X36" s="106"/>
      <c r="Y36" s="101"/>
      <c r="Z36" s="101"/>
      <c r="AA36" s="105"/>
      <c r="AB36" s="179">
        <f t="shared" si="10"/>
        <v>0</v>
      </c>
      <c r="AC36" s="187">
        <v>16</v>
      </c>
      <c r="AD36" s="105"/>
      <c r="AE36" s="101">
        <v>12</v>
      </c>
      <c r="AF36" s="110" t="s">
        <v>176</v>
      </c>
      <c r="AG36" s="179">
        <f t="shared" si="4"/>
        <v>28</v>
      </c>
      <c r="AH36" s="192">
        <v>30</v>
      </c>
      <c r="AI36" s="35" t="s">
        <v>176</v>
      </c>
      <c r="AJ36" s="103">
        <v>32</v>
      </c>
      <c r="AK36" s="35" t="s">
        <v>66</v>
      </c>
      <c r="AL36" s="220">
        <f t="shared" si="5"/>
        <v>62</v>
      </c>
      <c r="AM36" s="192"/>
      <c r="AN36" s="35"/>
      <c r="AO36" s="35"/>
      <c r="AP36" s="35"/>
      <c r="AQ36" s="175">
        <f t="shared" si="6"/>
        <v>0</v>
      </c>
      <c r="AR36" s="183"/>
      <c r="AS36" s="35"/>
      <c r="AT36" s="177">
        <f t="shared" si="7"/>
        <v>0</v>
      </c>
    </row>
    <row r="37" spans="1:46" ht="49.5" customHeight="1">
      <c r="A37" s="157" t="s">
        <v>104</v>
      </c>
      <c r="B37" s="158" t="s">
        <v>106</v>
      </c>
      <c r="C37" s="86"/>
      <c r="D37" s="39"/>
      <c r="E37" s="47">
        <v>4.5999999999999996</v>
      </c>
      <c r="F37" s="40"/>
      <c r="G37" s="127">
        <f t="shared" si="33"/>
        <v>268</v>
      </c>
      <c r="H37" s="121">
        <v>12</v>
      </c>
      <c r="I37" s="121">
        <v>256</v>
      </c>
      <c r="J37" s="123"/>
      <c r="K37" s="121"/>
      <c r="L37" s="121"/>
      <c r="M37" s="121"/>
      <c r="N37" s="121"/>
      <c r="O37" s="121">
        <v>4</v>
      </c>
      <c r="P37" s="198">
        <v>12</v>
      </c>
      <c r="Q37" s="209">
        <v>268</v>
      </c>
      <c r="R37" s="101">
        <f t="shared" si="34"/>
        <v>238</v>
      </c>
      <c r="S37" s="236">
        <f>AB37+AG37+AL37+AQ37+AT37+V37+W37</f>
        <v>30</v>
      </c>
      <c r="T37" s="110"/>
      <c r="U37" s="103"/>
      <c r="V37" s="101">
        <v>6</v>
      </c>
      <c r="W37" s="205">
        <v>4</v>
      </c>
      <c r="X37" s="106"/>
      <c r="Y37" s="101"/>
      <c r="Z37" s="101"/>
      <c r="AA37" s="105"/>
      <c r="AB37" s="179">
        <f t="shared" si="10"/>
        <v>0</v>
      </c>
      <c r="AC37" s="187"/>
      <c r="AD37" s="105"/>
      <c r="AE37" s="101"/>
      <c r="AF37" s="105"/>
      <c r="AG37" s="179">
        <f t="shared" si="4"/>
        <v>0</v>
      </c>
      <c r="AH37" s="195"/>
      <c r="AI37" s="104"/>
      <c r="AJ37" s="101"/>
      <c r="AK37" s="35"/>
      <c r="AL37" s="220">
        <f t="shared" si="5"/>
        <v>0</v>
      </c>
      <c r="AM37" s="192"/>
      <c r="AN37" s="35"/>
      <c r="AO37" s="35"/>
      <c r="AP37" s="35"/>
      <c r="AQ37" s="175">
        <f t="shared" si="6"/>
        <v>0</v>
      </c>
      <c r="AR37" s="183">
        <v>20</v>
      </c>
      <c r="AS37" s="35" t="s">
        <v>66</v>
      </c>
      <c r="AT37" s="177">
        <f t="shared" si="7"/>
        <v>20</v>
      </c>
    </row>
    <row r="38" spans="1:46">
      <c r="A38" s="157" t="s">
        <v>59</v>
      </c>
      <c r="B38" s="161" t="s">
        <v>28</v>
      </c>
      <c r="C38" s="48"/>
      <c r="D38" s="45">
        <v>4</v>
      </c>
      <c r="E38" s="45"/>
      <c r="F38" s="42"/>
      <c r="G38" s="127">
        <f t="shared" si="33"/>
        <v>36</v>
      </c>
      <c r="H38" s="121"/>
      <c r="I38" s="121">
        <v>36</v>
      </c>
      <c r="J38" s="123"/>
      <c r="K38" s="121"/>
      <c r="L38" s="121"/>
      <c r="M38" s="121"/>
      <c r="N38" s="121"/>
      <c r="O38" s="121"/>
      <c r="P38" s="197"/>
      <c r="Q38" s="237"/>
      <c r="R38" s="101">
        <f t="shared" si="34"/>
        <v>0</v>
      </c>
      <c r="S38" s="236">
        <f t="shared" ref="S38:S40" si="35">AB38+AG38+AL38+AQ38+AT38</f>
        <v>0</v>
      </c>
      <c r="T38" s="110"/>
      <c r="U38" s="103"/>
      <c r="V38" s="103"/>
      <c r="W38" s="206"/>
      <c r="X38" s="106"/>
      <c r="Y38" s="103"/>
      <c r="Z38" s="103"/>
      <c r="AA38" s="110"/>
      <c r="AB38" s="179">
        <f t="shared" si="10"/>
        <v>0</v>
      </c>
      <c r="AC38" s="188"/>
      <c r="AD38" s="110"/>
      <c r="AE38" s="103"/>
      <c r="AF38" s="110"/>
      <c r="AG38" s="179">
        <f t="shared" si="4"/>
        <v>0</v>
      </c>
      <c r="AH38" s="192"/>
      <c r="AI38" s="35"/>
      <c r="AJ38" s="103"/>
      <c r="AK38" s="35"/>
      <c r="AL38" s="220">
        <f t="shared" si="5"/>
        <v>0</v>
      </c>
      <c r="AM38" s="192"/>
      <c r="AN38" s="35"/>
      <c r="AO38" s="35"/>
      <c r="AP38" s="35"/>
      <c r="AQ38" s="175">
        <f t="shared" si="6"/>
        <v>0</v>
      </c>
      <c r="AR38" s="183"/>
      <c r="AS38" s="35"/>
      <c r="AT38" s="177">
        <f t="shared" si="7"/>
        <v>0</v>
      </c>
    </row>
    <row r="39" spans="1:46" ht="16.5" customHeight="1">
      <c r="A39" s="157" t="s">
        <v>86</v>
      </c>
      <c r="B39" s="161" t="s">
        <v>87</v>
      </c>
      <c r="C39" s="48" t="s">
        <v>123</v>
      </c>
      <c r="D39" s="45"/>
      <c r="E39" s="45"/>
      <c r="F39" s="42"/>
      <c r="G39" s="127">
        <f t="shared" si="33"/>
        <v>1152</v>
      </c>
      <c r="H39" s="121"/>
      <c r="I39" s="121">
        <v>1152</v>
      </c>
      <c r="J39" s="123"/>
      <c r="K39" s="121"/>
      <c r="L39" s="121"/>
      <c r="M39" s="121"/>
      <c r="N39" s="121"/>
      <c r="O39" s="121"/>
      <c r="P39" s="197"/>
      <c r="Q39" s="237">
        <v>1188</v>
      </c>
      <c r="R39" s="101">
        <f t="shared" si="34"/>
        <v>1188</v>
      </c>
      <c r="S39" s="236">
        <f t="shared" si="35"/>
        <v>0</v>
      </c>
      <c r="T39" s="110"/>
      <c r="U39" s="103"/>
      <c r="V39" s="103"/>
      <c r="W39" s="206"/>
      <c r="X39" s="106"/>
      <c r="Y39" s="101"/>
      <c r="Z39" s="101"/>
      <c r="AA39" s="105"/>
      <c r="AB39" s="179">
        <f t="shared" si="10"/>
        <v>0</v>
      </c>
      <c r="AC39" s="187"/>
      <c r="AD39" s="105"/>
      <c r="AE39" s="101"/>
      <c r="AF39" s="105"/>
      <c r="AG39" s="179">
        <f t="shared" si="4"/>
        <v>0</v>
      </c>
      <c r="AH39" s="192"/>
      <c r="AI39" s="35"/>
      <c r="AJ39" s="103"/>
      <c r="AK39" s="35"/>
      <c r="AL39" s="220">
        <f t="shared" si="5"/>
        <v>0</v>
      </c>
      <c r="AM39" s="192"/>
      <c r="AN39" s="35"/>
      <c r="AO39" s="35"/>
      <c r="AP39" s="35"/>
      <c r="AQ39" s="175">
        <f t="shared" si="6"/>
        <v>0</v>
      </c>
      <c r="AR39" s="183"/>
      <c r="AS39" s="35"/>
      <c r="AT39" s="177">
        <f t="shared" si="7"/>
        <v>0</v>
      </c>
    </row>
    <row r="40" spans="1:46" ht="16.5" customHeight="1">
      <c r="A40" s="156" t="s">
        <v>109</v>
      </c>
      <c r="B40" s="149" t="s">
        <v>110</v>
      </c>
      <c r="C40" s="87"/>
      <c r="D40" s="67"/>
      <c r="E40" s="67">
        <v>7</v>
      </c>
      <c r="F40" s="100"/>
      <c r="G40" s="127">
        <v>12</v>
      </c>
      <c r="H40" s="121"/>
      <c r="I40" s="121">
        <v>12</v>
      </c>
      <c r="J40" s="123"/>
      <c r="K40" s="121"/>
      <c r="L40" s="121"/>
      <c r="M40" s="121"/>
      <c r="N40" s="121"/>
      <c r="O40" s="121"/>
      <c r="P40" s="197"/>
      <c r="Q40" s="237">
        <v>12</v>
      </c>
      <c r="R40" s="101">
        <f t="shared" si="34"/>
        <v>12</v>
      </c>
      <c r="S40" s="236">
        <f t="shared" si="35"/>
        <v>0</v>
      </c>
      <c r="T40" s="110"/>
      <c r="U40" s="103"/>
      <c r="V40" s="103"/>
      <c r="W40" s="206"/>
      <c r="X40" s="29"/>
      <c r="Y40" s="103"/>
      <c r="Z40" s="103"/>
      <c r="AA40" s="110"/>
      <c r="AB40" s="179">
        <f t="shared" si="10"/>
        <v>0</v>
      </c>
      <c r="AC40" s="188"/>
      <c r="AD40" s="110"/>
      <c r="AE40" s="103"/>
      <c r="AF40" s="105"/>
      <c r="AG40" s="179">
        <f t="shared" si="4"/>
        <v>0</v>
      </c>
      <c r="AH40" s="192"/>
      <c r="AI40" s="35"/>
      <c r="AJ40" s="103"/>
      <c r="AK40" s="35"/>
      <c r="AL40" s="220">
        <f t="shared" si="5"/>
        <v>0</v>
      </c>
      <c r="AM40" s="192"/>
      <c r="AN40" s="35"/>
      <c r="AO40" s="35"/>
      <c r="AP40" s="35"/>
      <c r="AQ40" s="175">
        <f t="shared" si="6"/>
        <v>0</v>
      </c>
      <c r="AR40" s="183"/>
      <c r="AS40" s="35"/>
      <c r="AT40" s="177">
        <f t="shared" si="7"/>
        <v>0</v>
      </c>
    </row>
    <row r="41" spans="1:46" s="26" customFormat="1" ht="36">
      <c r="A41" s="258" t="s">
        <v>16</v>
      </c>
      <c r="B41" s="269" t="s">
        <v>27</v>
      </c>
      <c r="C41" s="270">
        <v>1</v>
      </c>
      <c r="D41" s="271">
        <v>1</v>
      </c>
      <c r="E41" s="272">
        <v>2</v>
      </c>
      <c r="F41" s="273">
        <v>0</v>
      </c>
      <c r="G41" s="176">
        <f>G42+G43+G44+G45</f>
        <v>482</v>
      </c>
      <c r="H41" s="274">
        <f>H42+H43+H44+H45</f>
        <v>6</v>
      </c>
      <c r="I41" s="171">
        <f>I42+I43+I44+I45</f>
        <v>476</v>
      </c>
      <c r="J41" s="113"/>
      <c r="K41" s="274">
        <f>SUM(K42:K44)</f>
        <v>146</v>
      </c>
      <c r="L41" s="274"/>
      <c r="M41" s="274"/>
      <c r="N41" s="274"/>
      <c r="O41" s="274"/>
      <c r="P41" s="244">
        <f>P42+P43+P44+P45</f>
        <v>6</v>
      </c>
      <c r="Q41" s="207">
        <f>Q42+Q44+Q45</f>
        <v>482</v>
      </c>
      <c r="R41" s="171"/>
      <c r="S41" s="171">
        <f>SUM(S42:S45)</f>
        <v>66</v>
      </c>
      <c r="T41" s="171"/>
      <c r="U41" s="171"/>
      <c r="V41" s="171"/>
      <c r="W41" s="174"/>
      <c r="X41" s="202">
        <f>X42+X43+X44+X45</f>
        <v>0</v>
      </c>
      <c r="Y41" s="171"/>
      <c r="Z41" s="171">
        <f>Z42+Z43+Z44+Z45</f>
        <v>0</v>
      </c>
      <c r="AA41" s="171"/>
      <c r="AB41" s="179">
        <f t="shared" si="10"/>
        <v>0</v>
      </c>
      <c r="AC41" s="243">
        <f>AC42+AC43+AC44+AC45</f>
        <v>32</v>
      </c>
      <c r="AD41" s="171"/>
      <c r="AE41" s="171">
        <f>AE42+AE43+AE44+AE45</f>
        <v>24</v>
      </c>
      <c r="AF41" s="171"/>
      <c r="AG41" s="179">
        <f t="shared" si="4"/>
        <v>56</v>
      </c>
      <c r="AH41" s="214">
        <f>AH42+AH43+AH44+AH45</f>
        <v>0</v>
      </c>
      <c r="AI41" s="171"/>
      <c r="AJ41" s="171">
        <f t="shared" ref="AJ41" si="36">AJ42+AJ43+AJ44+AJ45</f>
        <v>0</v>
      </c>
      <c r="AK41" s="202"/>
      <c r="AL41" s="220">
        <f t="shared" si="5"/>
        <v>0</v>
      </c>
      <c r="AM41" s="275">
        <f>AM42+AM43+AM44+AM45</f>
        <v>0</v>
      </c>
      <c r="AN41" s="34"/>
      <c r="AO41" s="34">
        <f t="shared" ref="AO41" si="37">AO42+AO43+AO44+AO45</f>
        <v>0</v>
      </c>
      <c r="AP41" s="268"/>
      <c r="AQ41" s="175">
        <f t="shared" si="6"/>
        <v>0</v>
      </c>
      <c r="AR41" s="268">
        <f>AR42+AR43+AR44+AR45</f>
        <v>0</v>
      </c>
      <c r="AS41" s="34"/>
      <c r="AT41" s="177">
        <f t="shared" si="7"/>
        <v>0</v>
      </c>
    </row>
    <row r="42" spans="1:46" ht="48" customHeight="1">
      <c r="A42" s="156" t="s">
        <v>23</v>
      </c>
      <c r="B42" s="160" t="s">
        <v>60</v>
      </c>
      <c r="C42" s="88"/>
      <c r="D42" s="50"/>
      <c r="E42" s="37">
        <v>3</v>
      </c>
      <c r="F42" s="38"/>
      <c r="G42" s="127">
        <f>H42+I42</f>
        <v>152</v>
      </c>
      <c r="H42" s="121">
        <v>6</v>
      </c>
      <c r="I42" s="114">
        <v>146</v>
      </c>
      <c r="J42" s="123"/>
      <c r="K42" s="114">
        <v>146</v>
      </c>
      <c r="L42" s="114"/>
      <c r="M42" s="114"/>
      <c r="N42" s="114"/>
      <c r="O42" s="114">
        <v>4</v>
      </c>
      <c r="P42" s="198">
        <v>6</v>
      </c>
      <c r="Q42" s="209">
        <v>152</v>
      </c>
      <c r="R42" s="110">
        <f>Q42-S42</f>
        <v>86</v>
      </c>
      <c r="S42" s="236">
        <v>66</v>
      </c>
      <c r="T42" s="105"/>
      <c r="U42" s="101"/>
      <c r="V42" s="101">
        <v>6</v>
      </c>
      <c r="W42" s="205">
        <v>4</v>
      </c>
      <c r="X42" s="106"/>
      <c r="Y42" s="101"/>
      <c r="Z42" s="101"/>
      <c r="AA42" s="105"/>
      <c r="AB42" s="179">
        <f t="shared" si="10"/>
        <v>0</v>
      </c>
      <c r="AC42" s="187">
        <v>32</v>
      </c>
      <c r="AD42" s="105" t="s">
        <v>176</v>
      </c>
      <c r="AE42" s="308">
        <v>24</v>
      </c>
      <c r="AF42" s="105" t="s">
        <v>66</v>
      </c>
      <c r="AG42" s="179">
        <f t="shared" si="4"/>
        <v>56</v>
      </c>
      <c r="AH42" s="195"/>
      <c r="AI42" s="104"/>
      <c r="AJ42" s="101"/>
      <c r="AK42" s="35"/>
      <c r="AL42" s="220">
        <f t="shared" si="5"/>
        <v>0</v>
      </c>
      <c r="AM42" s="192"/>
      <c r="AN42" s="35"/>
      <c r="AO42" s="35"/>
      <c r="AP42" s="35"/>
      <c r="AQ42" s="175">
        <f t="shared" si="6"/>
        <v>0</v>
      </c>
      <c r="AR42" s="183"/>
      <c r="AS42" s="35"/>
      <c r="AT42" s="177">
        <f t="shared" si="7"/>
        <v>0</v>
      </c>
    </row>
    <row r="43" spans="1:46" ht="15" customHeight="1">
      <c r="A43" s="157" t="s">
        <v>34</v>
      </c>
      <c r="B43" s="162" t="s">
        <v>35</v>
      </c>
      <c r="C43" s="54"/>
      <c r="D43" s="51">
        <v>3</v>
      </c>
      <c r="E43" s="39"/>
      <c r="F43" s="40"/>
      <c r="G43" s="127">
        <v>36</v>
      </c>
      <c r="H43" s="121"/>
      <c r="I43" s="114">
        <v>36</v>
      </c>
      <c r="J43" s="123"/>
      <c r="K43" s="114"/>
      <c r="L43" s="114"/>
      <c r="M43" s="114"/>
      <c r="N43" s="114"/>
      <c r="O43" s="114"/>
      <c r="P43" s="198"/>
      <c r="Q43" s="209"/>
      <c r="R43" s="110">
        <f t="shared" ref="R43:R45" si="38">Q43-S43</f>
        <v>0</v>
      </c>
      <c r="S43" s="236">
        <f t="shared" ref="S43:S45" si="39">AB43+AG43+AL43+AQ43+AT43</f>
        <v>0</v>
      </c>
      <c r="T43" s="105"/>
      <c r="U43" s="101"/>
      <c r="V43" s="101"/>
      <c r="W43" s="205"/>
      <c r="X43" s="106"/>
      <c r="Y43" s="101"/>
      <c r="Z43" s="101"/>
      <c r="AA43" s="105"/>
      <c r="AB43" s="179">
        <f t="shared" si="10"/>
        <v>0</v>
      </c>
      <c r="AC43" s="187"/>
      <c r="AD43" s="105"/>
      <c r="AE43" s="101"/>
      <c r="AF43" s="105"/>
      <c r="AG43" s="179">
        <f t="shared" si="4"/>
        <v>0</v>
      </c>
      <c r="AH43" s="195"/>
      <c r="AI43" s="104"/>
      <c r="AJ43" s="101"/>
      <c r="AK43" s="35"/>
      <c r="AL43" s="220">
        <f t="shared" si="5"/>
        <v>0</v>
      </c>
      <c r="AM43" s="192"/>
      <c r="AN43" s="35"/>
      <c r="AO43" s="35"/>
      <c r="AP43" s="35"/>
      <c r="AQ43" s="175">
        <f t="shared" si="6"/>
        <v>0</v>
      </c>
      <c r="AR43" s="183"/>
      <c r="AS43" s="35"/>
      <c r="AT43" s="177">
        <f t="shared" si="7"/>
        <v>0</v>
      </c>
    </row>
    <row r="44" spans="1:46">
      <c r="A44" s="157" t="s">
        <v>24</v>
      </c>
      <c r="B44" s="161" t="s">
        <v>26</v>
      </c>
      <c r="C44" s="89" t="s">
        <v>126</v>
      </c>
      <c r="D44" s="41"/>
      <c r="E44" s="52"/>
      <c r="F44" s="53"/>
      <c r="G44" s="127">
        <v>288</v>
      </c>
      <c r="H44" s="121"/>
      <c r="I44" s="114">
        <v>288</v>
      </c>
      <c r="J44" s="123"/>
      <c r="K44" s="114"/>
      <c r="L44" s="114"/>
      <c r="M44" s="114"/>
      <c r="N44" s="114"/>
      <c r="O44" s="114"/>
      <c r="P44" s="198"/>
      <c r="Q44" s="209">
        <v>324</v>
      </c>
      <c r="R44" s="110">
        <f t="shared" si="38"/>
        <v>324</v>
      </c>
      <c r="S44" s="236">
        <f t="shared" si="39"/>
        <v>0</v>
      </c>
      <c r="T44" s="105"/>
      <c r="U44" s="101"/>
      <c r="V44" s="101"/>
      <c r="W44" s="205"/>
      <c r="X44" s="106"/>
      <c r="Y44" s="101"/>
      <c r="Z44" s="101"/>
      <c r="AA44" s="105"/>
      <c r="AB44" s="179">
        <f t="shared" si="10"/>
        <v>0</v>
      </c>
      <c r="AC44" s="187"/>
      <c r="AD44" s="105"/>
      <c r="AE44" s="101"/>
      <c r="AF44" s="105">
        <v>324</v>
      </c>
      <c r="AG44" s="179">
        <f t="shared" si="4"/>
        <v>0</v>
      </c>
      <c r="AH44" s="195"/>
      <c r="AI44" s="104"/>
      <c r="AJ44" s="103"/>
      <c r="AK44" s="35"/>
      <c r="AL44" s="220">
        <f t="shared" si="5"/>
        <v>0</v>
      </c>
      <c r="AM44" s="192"/>
      <c r="AN44" s="35"/>
      <c r="AO44" s="35"/>
      <c r="AP44" s="35"/>
      <c r="AQ44" s="175">
        <f t="shared" si="6"/>
        <v>0</v>
      </c>
      <c r="AR44" s="183"/>
      <c r="AS44" s="35"/>
      <c r="AT44" s="177">
        <f t="shared" si="7"/>
        <v>0</v>
      </c>
    </row>
    <row r="45" spans="1:46">
      <c r="A45" s="156" t="s">
        <v>111</v>
      </c>
      <c r="B45" s="149" t="s">
        <v>112</v>
      </c>
      <c r="C45" s="90"/>
      <c r="D45" s="65"/>
      <c r="E45" s="49">
        <v>4</v>
      </c>
      <c r="F45" s="124"/>
      <c r="G45" s="127">
        <v>6</v>
      </c>
      <c r="H45" s="121"/>
      <c r="I45" s="114">
        <v>6</v>
      </c>
      <c r="J45" s="123"/>
      <c r="K45" s="114"/>
      <c r="L45" s="114"/>
      <c r="M45" s="114"/>
      <c r="N45" s="114"/>
      <c r="O45" s="114"/>
      <c r="P45" s="198"/>
      <c r="Q45" s="209">
        <v>6</v>
      </c>
      <c r="R45" s="110">
        <f t="shared" si="38"/>
        <v>6</v>
      </c>
      <c r="S45" s="236">
        <f t="shared" si="39"/>
        <v>0</v>
      </c>
      <c r="T45" s="105"/>
      <c r="U45" s="101"/>
      <c r="V45" s="101"/>
      <c r="W45" s="205"/>
      <c r="X45" s="106"/>
      <c r="Y45" s="101"/>
      <c r="Z45" s="101"/>
      <c r="AA45" s="105"/>
      <c r="AB45" s="179">
        <f t="shared" si="10"/>
        <v>0</v>
      </c>
      <c r="AC45" s="187"/>
      <c r="AD45" s="105"/>
      <c r="AE45" s="101"/>
      <c r="AF45" s="105" t="s">
        <v>66</v>
      </c>
      <c r="AG45" s="179">
        <f t="shared" si="4"/>
        <v>0</v>
      </c>
      <c r="AH45" s="195"/>
      <c r="AI45" s="104"/>
      <c r="AJ45" s="103"/>
      <c r="AK45" s="35"/>
      <c r="AL45" s="220">
        <f t="shared" si="5"/>
        <v>0</v>
      </c>
      <c r="AM45" s="192"/>
      <c r="AN45" s="35"/>
      <c r="AO45" s="35"/>
      <c r="AP45" s="35"/>
      <c r="AQ45" s="175">
        <f t="shared" si="6"/>
        <v>0</v>
      </c>
      <c r="AR45" s="183"/>
      <c r="AS45" s="35"/>
      <c r="AT45" s="177">
        <f t="shared" si="7"/>
        <v>0</v>
      </c>
    </row>
    <row r="46" spans="1:46" s="26" customFormat="1" ht="24.6" customHeight="1">
      <c r="A46" s="276" t="s">
        <v>21</v>
      </c>
      <c r="B46" s="277" t="s">
        <v>61</v>
      </c>
      <c r="C46" s="278">
        <v>1</v>
      </c>
      <c r="D46" s="279">
        <v>1</v>
      </c>
      <c r="E46" s="280">
        <v>1</v>
      </c>
      <c r="F46" s="281">
        <v>1</v>
      </c>
      <c r="G46" s="176">
        <f>G47+G48+G49</f>
        <v>258</v>
      </c>
      <c r="H46" s="172">
        <f>H47+H48+H49</f>
        <v>0</v>
      </c>
      <c r="I46" s="172">
        <f>I47+I48+I49</f>
        <v>258</v>
      </c>
      <c r="J46" s="113"/>
      <c r="K46" s="172">
        <f>SUM(K47:K48)</f>
        <v>41</v>
      </c>
      <c r="L46" s="172"/>
      <c r="M46" s="172"/>
      <c r="N46" s="172"/>
      <c r="O46" s="172"/>
      <c r="P46" s="282">
        <f>P47+P48+P49</f>
        <v>2</v>
      </c>
      <c r="Q46" s="208">
        <f>Q47+Q48+Q49</f>
        <v>258</v>
      </c>
      <c r="R46" s="172"/>
      <c r="S46" s="172">
        <f>SUM(S47:S49)</f>
        <v>18</v>
      </c>
      <c r="T46" s="172"/>
      <c r="U46" s="172"/>
      <c r="V46" s="172"/>
      <c r="W46" s="177"/>
      <c r="X46" s="203">
        <f>X47+X48+X49</f>
        <v>0</v>
      </c>
      <c r="Y46" s="203"/>
      <c r="Z46" s="203">
        <f t="shared" ref="Z46" si="40">Z47+Z48+Z49</f>
        <v>0</v>
      </c>
      <c r="AA46" s="203"/>
      <c r="AB46" s="179">
        <f t="shared" si="10"/>
        <v>0</v>
      </c>
      <c r="AC46" s="213">
        <f>AC47+AC48+AC49</f>
        <v>0</v>
      </c>
      <c r="AD46" s="172"/>
      <c r="AE46" s="172">
        <f t="shared" ref="AE46" si="41">AE47+AE48+AE49</f>
        <v>0</v>
      </c>
      <c r="AF46" s="203"/>
      <c r="AG46" s="179">
        <f t="shared" si="4"/>
        <v>0</v>
      </c>
      <c r="AH46" s="213">
        <f>AH47+AH48+AH49</f>
        <v>0</v>
      </c>
      <c r="AI46" s="172"/>
      <c r="AJ46" s="172">
        <f t="shared" ref="AJ46" si="42">AJ47+AJ48+AJ49</f>
        <v>0</v>
      </c>
      <c r="AK46" s="203"/>
      <c r="AL46" s="220">
        <f t="shared" si="5"/>
        <v>0</v>
      </c>
      <c r="AM46" s="275">
        <f>AM47+AM48+AM49</f>
        <v>0</v>
      </c>
      <c r="AN46" s="34"/>
      <c r="AO46" s="34">
        <f t="shared" ref="AO46" si="43">AO47+AO48+AO49</f>
        <v>0</v>
      </c>
      <c r="AP46" s="268"/>
      <c r="AQ46" s="175">
        <f t="shared" si="6"/>
        <v>0</v>
      </c>
      <c r="AR46" s="268">
        <f>AR47+AR48+AR49</f>
        <v>18</v>
      </c>
      <c r="AS46" s="34"/>
      <c r="AT46" s="177">
        <f t="shared" si="7"/>
        <v>18</v>
      </c>
    </row>
    <row r="47" spans="1:46" ht="25.15" customHeight="1">
      <c r="A47" s="156" t="s">
        <v>25</v>
      </c>
      <c r="B47" s="160" t="s">
        <v>62</v>
      </c>
      <c r="C47" s="88"/>
      <c r="D47" s="50">
        <v>6</v>
      </c>
      <c r="E47" s="37"/>
      <c r="F47" s="38">
        <v>6</v>
      </c>
      <c r="G47" s="127">
        <f>H47+I47</f>
        <v>72</v>
      </c>
      <c r="H47" s="121"/>
      <c r="I47" s="121">
        <v>72</v>
      </c>
      <c r="J47" s="123"/>
      <c r="K47" s="121">
        <v>41</v>
      </c>
      <c r="L47" s="121"/>
      <c r="M47" s="121"/>
      <c r="N47" s="121">
        <v>20</v>
      </c>
      <c r="O47" s="121"/>
      <c r="P47" s="198">
        <v>2</v>
      </c>
      <c r="Q47" s="209">
        <v>72</v>
      </c>
      <c r="R47" s="110">
        <f>Q47-S47</f>
        <v>54</v>
      </c>
      <c r="S47" s="235">
        <f>AB47+AG47+AL47+AQ47+AT47</f>
        <v>18</v>
      </c>
      <c r="T47" s="110"/>
      <c r="U47" s="103"/>
      <c r="V47" s="101"/>
      <c r="W47" s="205"/>
      <c r="X47" s="106"/>
      <c r="Y47" s="101"/>
      <c r="Z47" s="101"/>
      <c r="AA47" s="105"/>
      <c r="AB47" s="179">
        <f t="shared" si="10"/>
        <v>0</v>
      </c>
      <c r="AC47" s="187"/>
      <c r="AD47" s="105"/>
      <c r="AE47" s="101"/>
      <c r="AF47" s="105"/>
      <c r="AG47" s="179">
        <f t="shared" si="4"/>
        <v>0</v>
      </c>
      <c r="AH47" s="195"/>
      <c r="AI47" s="104"/>
      <c r="AJ47" s="101"/>
      <c r="AK47" s="35"/>
      <c r="AL47" s="220">
        <f t="shared" si="5"/>
        <v>0</v>
      </c>
      <c r="AM47" s="192"/>
      <c r="AN47" s="35"/>
      <c r="AO47" s="35"/>
      <c r="AP47" s="35"/>
      <c r="AQ47" s="175">
        <f t="shared" si="6"/>
        <v>0</v>
      </c>
      <c r="AR47" s="29">
        <v>18</v>
      </c>
      <c r="AS47" s="35" t="s">
        <v>178</v>
      </c>
      <c r="AT47" s="177">
        <f t="shared" si="7"/>
        <v>18</v>
      </c>
    </row>
    <row r="48" spans="1:46" ht="18" customHeight="1">
      <c r="A48" s="156" t="s">
        <v>17</v>
      </c>
      <c r="B48" s="149" t="s">
        <v>18</v>
      </c>
      <c r="C48" s="54" t="s">
        <v>123</v>
      </c>
      <c r="D48" s="51"/>
      <c r="E48" s="39"/>
      <c r="F48" s="40"/>
      <c r="G48" s="127">
        <v>180</v>
      </c>
      <c r="H48" s="121"/>
      <c r="I48" s="121">
        <v>180</v>
      </c>
      <c r="J48" s="123"/>
      <c r="K48" s="121"/>
      <c r="L48" s="121"/>
      <c r="M48" s="121"/>
      <c r="N48" s="121"/>
      <c r="O48" s="121"/>
      <c r="P48" s="198"/>
      <c r="Q48" s="209">
        <v>180</v>
      </c>
      <c r="R48" s="110">
        <f t="shared" ref="R48:R49" si="44">Q48-S48</f>
        <v>180</v>
      </c>
      <c r="S48" s="235">
        <f t="shared" ref="S48:S49" si="45">AB48+AG48+AL48+AQ48+AT48</f>
        <v>0</v>
      </c>
      <c r="T48" s="110"/>
      <c r="U48" s="103"/>
      <c r="V48" s="101"/>
      <c r="W48" s="205"/>
      <c r="X48" s="106"/>
      <c r="Y48" s="101"/>
      <c r="Z48" s="101"/>
      <c r="AA48" s="105"/>
      <c r="AB48" s="179">
        <f t="shared" si="10"/>
        <v>0</v>
      </c>
      <c r="AC48" s="187"/>
      <c r="AD48" s="105"/>
      <c r="AE48" s="101"/>
      <c r="AF48" s="105"/>
      <c r="AG48" s="179">
        <f t="shared" si="4"/>
        <v>0</v>
      </c>
      <c r="AH48" s="195"/>
      <c r="AI48" s="104"/>
      <c r="AJ48" s="101"/>
      <c r="AK48" s="35"/>
      <c r="AL48" s="220">
        <f t="shared" si="5"/>
        <v>0</v>
      </c>
      <c r="AM48" s="192"/>
      <c r="AN48" s="35"/>
      <c r="AO48" s="35"/>
      <c r="AP48" s="35"/>
      <c r="AQ48" s="175">
        <f t="shared" si="6"/>
        <v>0</v>
      </c>
      <c r="AR48" s="183"/>
      <c r="AS48" s="35">
        <v>180</v>
      </c>
      <c r="AT48" s="177">
        <f t="shared" si="7"/>
        <v>0</v>
      </c>
    </row>
    <row r="49" spans="1:46">
      <c r="A49" s="156" t="s">
        <v>113</v>
      </c>
      <c r="B49" s="149" t="s">
        <v>112</v>
      </c>
      <c r="C49" s="54"/>
      <c r="D49" s="51"/>
      <c r="E49" s="39">
        <v>7</v>
      </c>
      <c r="F49" s="40"/>
      <c r="G49" s="127">
        <v>6</v>
      </c>
      <c r="H49" s="121"/>
      <c r="I49" s="121">
        <v>6</v>
      </c>
      <c r="J49" s="123"/>
      <c r="K49" s="121"/>
      <c r="L49" s="121"/>
      <c r="M49" s="121"/>
      <c r="N49" s="121"/>
      <c r="O49" s="121"/>
      <c r="P49" s="198"/>
      <c r="Q49" s="209">
        <v>6</v>
      </c>
      <c r="R49" s="110">
        <f t="shared" si="44"/>
        <v>6</v>
      </c>
      <c r="S49" s="235">
        <f t="shared" si="45"/>
        <v>0</v>
      </c>
      <c r="T49" s="110"/>
      <c r="U49" s="103"/>
      <c r="V49" s="101"/>
      <c r="W49" s="205"/>
      <c r="X49" s="106"/>
      <c r="Y49" s="101"/>
      <c r="Z49" s="101"/>
      <c r="AA49" s="105"/>
      <c r="AB49" s="179">
        <f t="shared" si="10"/>
        <v>0</v>
      </c>
      <c r="AC49" s="187"/>
      <c r="AD49" s="105"/>
      <c r="AE49" s="101"/>
      <c r="AF49" s="105"/>
      <c r="AG49" s="179">
        <f t="shared" si="4"/>
        <v>0</v>
      </c>
      <c r="AH49" s="195"/>
      <c r="AI49" s="104"/>
      <c r="AJ49" s="101"/>
      <c r="AK49" s="35"/>
      <c r="AL49" s="220">
        <f t="shared" si="5"/>
        <v>0</v>
      </c>
      <c r="AM49" s="192"/>
      <c r="AN49" s="35"/>
      <c r="AO49" s="35"/>
      <c r="AP49" s="35"/>
      <c r="AQ49" s="175">
        <f t="shared" si="6"/>
        <v>0</v>
      </c>
      <c r="AR49" s="183"/>
      <c r="AS49" s="35">
        <v>6</v>
      </c>
      <c r="AT49" s="177">
        <f t="shared" si="7"/>
        <v>0</v>
      </c>
    </row>
    <row r="50" spans="1:46" s="26" customFormat="1" ht="25.15" customHeight="1">
      <c r="A50" s="283" t="s">
        <v>63</v>
      </c>
      <c r="B50" s="277" t="s">
        <v>101</v>
      </c>
      <c r="C50" s="278">
        <v>1</v>
      </c>
      <c r="D50" s="279">
        <v>1</v>
      </c>
      <c r="E50" s="280">
        <v>2</v>
      </c>
      <c r="F50" s="281">
        <v>0</v>
      </c>
      <c r="G50" s="176">
        <f>G51+G52+G53</f>
        <v>240</v>
      </c>
      <c r="H50" s="172">
        <f>H51+H52+H53</f>
        <v>6</v>
      </c>
      <c r="I50" s="172">
        <f>I51+I52+I53</f>
        <v>234</v>
      </c>
      <c r="J50" s="113"/>
      <c r="K50" s="172"/>
      <c r="L50" s="172"/>
      <c r="M50" s="172"/>
      <c r="N50" s="172"/>
      <c r="O50" s="172"/>
      <c r="P50" s="244">
        <f>P51+P52+P53</f>
        <v>8</v>
      </c>
      <c r="Q50" s="207">
        <f>Q51+Q52+Q53</f>
        <v>240</v>
      </c>
      <c r="R50" s="171"/>
      <c r="S50" s="171">
        <f>SUM(S51:S53)</f>
        <v>36</v>
      </c>
      <c r="T50" s="171"/>
      <c r="U50" s="171"/>
      <c r="V50" s="171"/>
      <c r="W50" s="174"/>
      <c r="X50" s="202">
        <f>X51+X52+X53</f>
        <v>0</v>
      </c>
      <c r="Y50" s="202"/>
      <c r="Z50" s="202">
        <f t="shared" ref="Z50" si="46">Z51+Z52+Z53</f>
        <v>0</v>
      </c>
      <c r="AA50" s="202"/>
      <c r="AB50" s="179">
        <f t="shared" si="10"/>
        <v>0</v>
      </c>
      <c r="AC50" s="214">
        <f>AC51+AC52+AC53</f>
        <v>0</v>
      </c>
      <c r="AD50" s="171"/>
      <c r="AE50" s="171">
        <f t="shared" ref="AE50" si="47">AE51+AE52+AE53</f>
        <v>0</v>
      </c>
      <c r="AF50" s="202"/>
      <c r="AG50" s="179">
        <f t="shared" si="4"/>
        <v>0</v>
      </c>
      <c r="AH50" s="214">
        <f>AH51+AH52+AH53</f>
        <v>0</v>
      </c>
      <c r="AI50" s="171"/>
      <c r="AJ50" s="171">
        <f t="shared" ref="AJ50" si="48">AJ51+AJ52+AJ53</f>
        <v>0</v>
      </c>
      <c r="AK50" s="202"/>
      <c r="AL50" s="220">
        <f t="shared" si="5"/>
        <v>0</v>
      </c>
      <c r="AM50" s="275">
        <f>AM51+AM52+AM53</f>
        <v>0</v>
      </c>
      <c r="AN50" s="34"/>
      <c r="AO50" s="34">
        <f t="shared" ref="AO50" si="49">AO51+AO52+AO53</f>
        <v>12</v>
      </c>
      <c r="AP50" s="268"/>
      <c r="AQ50" s="175">
        <f t="shared" si="6"/>
        <v>12</v>
      </c>
      <c r="AR50" s="268">
        <f>AR51+AR52+AR53</f>
        <v>14</v>
      </c>
      <c r="AS50" s="34"/>
      <c r="AT50" s="177">
        <f t="shared" si="7"/>
        <v>14</v>
      </c>
    </row>
    <row r="51" spans="1:46" ht="60">
      <c r="A51" s="157" t="s">
        <v>64</v>
      </c>
      <c r="B51" s="150" t="s">
        <v>120</v>
      </c>
      <c r="C51" s="88"/>
      <c r="D51" s="50">
        <v>6</v>
      </c>
      <c r="E51" s="37">
        <v>7</v>
      </c>
      <c r="F51" s="38"/>
      <c r="G51" s="127">
        <f>H51+I51</f>
        <v>162</v>
      </c>
      <c r="H51" s="121">
        <v>6</v>
      </c>
      <c r="I51" s="121">
        <v>156</v>
      </c>
      <c r="J51" s="123"/>
      <c r="K51" s="121"/>
      <c r="L51" s="121"/>
      <c r="M51" s="121"/>
      <c r="N51" s="121"/>
      <c r="O51" s="121">
        <v>2</v>
      </c>
      <c r="P51" s="198">
        <v>8</v>
      </c>
      <c r="Q51" s="209">
        <v>162</v>
      </c>
      <c r="R51" s="110">
        <f>Q51-S51</f>
        <v>126</v>
      </c>
      <c r="S51" s="235">
        <f>AB51+AG51+AL51+AQ51+AT51+V51+W51</f>
        <v>36</v>
      </c>
      <c r="T51" s="110"/>
      <c r="U51" s="103"/>
      <c r="V51" s="103">
        <v>6</v>
      </c>
      <c r="W51" s="206">
        <v>4</v>
      </c>
      <c r="X51" s="106"/>
      <c r="Y51" s="103"/>
      <c r="Z51" s="101"/>
      <c r="AA51" s="105"/>
      <c r="AB51" s="179">
        <f t="shared" si="10"/>
        <v>0</v>
      </c>
      <c r="AC51" s="187"/>
      <c r="AD51" s="105"/>
      <c r="AE51" s="101"/>
      <c r="AF51" s="105"/>
      <c r="AG51" s="179">
        <f t="shared" si="4"/>
        <v>0</v>
      </c>
      <c r="AH51" s="195"/>
      <c r="AI51" s="104"/>
      <c r="AJ51" s="101"/>
      <c r="AK51" s="35"/>
      <c r="AL51" s="220">
        <f t="shared" si="5"/>
        <v>0</v>
      </c>
      <c r="AM51" s="192"/>
      <c r="AN51" s="35"/>
      <c r="AO51" s="311">
        <v>12</v>
      </c>
      <c r="AP51" s="35" t="s">
        <v>176</v>
      </c>
      <c r="AQ51" s="175">
        <f t="shared" si="6"/>
        <v>12</v>
      </c>
      <c r="AR51" s="29">
        <v>14</v>
      </c>
      <c r="AS51" s="35" t="s">
        <v>66</v>
      </c>
      <c r="AT51" s="177">
        <f t="shared" si="7"/>
        <v>14</v>
      </c>
    </row>
    <row r="52" spans="1:46" ht="24" customHeight="1">
      <c r="A52" s="157" t="s">
        <v>65</v>
      </c>
      <c r="B52" s="161" t="s">
        <v>102</v>
      </c>
      <c r="C52" s="54" t="s">
        <v>123</v>
      </c>
      <c r="D52" s="51"/>
      <c r="E52" s="39"/>
      <c r="F52" s="40"/>
      <c r="G52" s="127">
        <v>72</v>
      </c>
      <c r="H52" s="121"/>
      <c r="I52" s="121">
        <v>72</v>
      </c>
      <c r="J52" s="123"/>
      <c r="K52" s="121"/>
      <c r="L52" s="121"/>
      <c r="M52" s="121"/>
      <c r="N52" s="121"/>
      <c r="O52" s="121"/>
      <c r="P52" s="198"/>
      <c r="Q52" s="209">
        <v>72</v>
      </c>
      <c r="R52" s="110">
        <f t="shared" ref="R52:R53" si="50">Q52-S52</f>
        <v>72</v>
      </c>
      <c r="S52" s="235">
        <f t="shared" ref="S52:S53" si="51">AB52+AG52+AL52+AQ52+AT52</f>
        <v>0</v>
      </c>
      <c r="T52" s="110"/>
      <c r="U52" s="103"/>
      <c r="V52" s="103"/>
      <c r="W52" s="206"/>
      <c r="X52" s="106"/>
      <c r="Y52" s="103"/>
      <c r="Z52" s="101"/>
      <c r="AA52" s="105"/>
      <c r="AB52" s="179">
        <f t="shared" si="10"/>
        <v>0</v>
      </c>
      <c r="AC52" s="187"/>
      <c r="AD52" s="105"/>
      <c r="AE52" s="101"/>
      <c r="AF52" s="105"/>
      <c r="AG52" s="179">
        <f t="shared" si="4"/>
        <v>0</v>
      </c>
      <c r="AH52" s="195"/>
      <c r="AI52" s="104"/>
      <c r="AJ52" s="101"/>
      <c r="AK52" s="35"/>
      <c r="AL52" s="220">
        <f t="shared" si="5"/>
        <v>0</v>
      </c>
      <c r="AM52" s="192"/>
      <c r="AN52" s="35"/>
      <c r="AO52" s="35"/>
      <c r="AP52" s="35"/>
      <c r="AQ52" s="175">
        <f t="shared" si="6"/>
        <v>0</v>
      </c>
      <c r="AR52" s="183"/>
      <c r="AS52" s="35">
        <v>72</v>
      </c>
      <c r="AT52" s="177">
        <f t="shared" si="7"/>
        <v>0</v>
      </c>
    </row>
    <row r="53" spans="1:46">
      <c r="A53" s="157" t="s">
        <v>114</v>
      </c>
      <c r="B53" s="161" t="s">
        <v>112</v>
      </c>
      <c r="C53" s="54"/>
      <c r="D53" s="51"/>
      <c r="E53" s="39">
        <v>7</v>
      </c>
      <c r="F53" s="40"/>
      <c r="G53" s="127">
        <v>6</v>
      </c>
      <c r="H53" s="121"/>
      <c r="I53" s="121">
        <v>6</v>
      </c>
      <c r="J53" s="123"/>
      <c r="K53" s="121"/>
      <c r="L53" s="121"/>
      <c r="M53" s="121"/>
      <c r="N53" s="121"/>
      <c r="O53" s="121"/>
      <c r="P53" s="198"/>
      <c r="Q53" s="209">
        <v>6</v>
      </c>
      <c r="R53" s="110">
        <f t="shared" si="50"/>
        <v>6</v>
      </c>
      <c r="S53" s="235">
        <f t="shared" si="51"/>
        <v>0</v>
      </c>
      <c r="T53" s="110"/>
      <c r="U53" s="103"/>
      <c r="V53" s="103"/>
      <c r="W53" s="206"/>
      <c r="X53" s="106"/>
      <c r="Y53" s="103"/>
      <c r="Z53" s="101"/>
      <c r="AA53" s="105"/>
      <c r="AB53" s="179">
        <f t="shared" si="10"/>
        <v>0</v>
      </c>
      <c r="AC53" s="187"/>
      <c r="AD53" s="105"/>
      <c r="AE53" s="101"/>
      <c r="AF53" s="105"/>
      <c r="AG53" s="179">
        <f t="shared" si="4"/>
        <v>0</v>
      </c>
      <c r="AH53" s="195"/>
      <c r="AI53" s="104"/>
      <c r="AJ53" s="101"/>
      <c r="AK53" s="35"/>
      <c r="AL53" s="220">
        <f t="shared" si="5"/>
        <v>0</v>
      </c>
      <c r="AM53" s="192"/>
      <c r="AN53" s="35"/>
      <c r="AO53" s="35"/>
      <c r="AP53" s="35"/>
      <c r="AQ53" s="175">
        <f t="shared" si="6"/>
        <v>0</v>
      </c>
      <c r="AR53" s="183"/>
      <c r="AS53" s="35">
        <v>6</v>
      </c>
      <c r="AT53" s="177">
        <f t="shared" si="7"/>
        <v>0</v>
      </c>
    </row>
    <row r="54" spans="1:46" s="26" customFormat="1" ht="23.45" customHeight="1">
      <c r="A54" s="284" t="s">
        <v>115</v>
      </c>
      <c r="B54" s="285" t="s">
        <v>108</v>
      </c>
      <c r="C54" s="286">
        <v>1</v>
      </c>
      <c r="D54" s="286">
        <v>1</v>
      </c>
      <c r="E54" s="286">
        <v>2</v>
      </c>
      <c r="F54" s="287">
        <v>0</v>
      </c>
      <c r="G54" s="243">
        <f>G55+G56+G57</f>
        <v>556</v>
      </c>
      <c r="H54" s="171">
        <f>H55+H56+H57</f>
        <v>6</v>
      </c>
      <c r="I54" s="171">
        <f>I55+I56+I57</f>
        <v>550</v>
      </c>
      <c r="J54" s="288"/>
      <c r="K54" s="274"/>
      <c r="L54" s="274"/>
      <c r="M54" s="274"/>
      <c r="N54" s="274"/>
      <c r="O54" s="274"/>
      <c r="P54" s="244">
        <f>P55+P56+P57</f>
        <v>18</v>
      </c>
      <c r="Q54" s="207">
        <f>Q55+Q56+Q57</f>
        <v>556</v>
      </c>
      <c r="R54" s="289"/>
      <c r="S54" s="171">
        <f>SUM(S55:S57)</f>
        <v>84</v>
      </c>
      <c r="T54" s="289"/>
      <c r="U54" s="289"/>
      <c r="V54" s="289"/>
      <c r="W54" s="290"/>
      <c r="X54" s="202">
        <f>X55+X56+X57</f>
        <v>0</v>
      </c>
      <c r="Y54" s="202"/>
      <c r="Z54" s="202">
        <f t="shared" ref="Z54" si="52">Z55+Z56+Z57</f>
        <v>0</v>
      </c>
      <c r="AA54" s="202"/>
      <c r="AB54" s="179">
        <f t="shared" si="10"/>
        <v>0</v>
      </c>
      <c r="AC54" s="214">
        <f>AC55+AC56+AC57</f>
        <v>0</v>
      </c>
      <c r="AD54" s="171"/>
      <c r="AE54" s="171">
        <f t="shared" ref="AE54" si="53">AE55+AE56+AE57</f>
        <v>18</v>
      </c>
      <c r="AF54" s="202"/>
      <c r="AG54" s="179">
        <f t="shared" si="4"/>
        <v>18</v>
      </c>
      <c r="AH54" s="214">
        <f>AH55+AH56+AH57</f>
        <v>26</v>
      </c>
      <c r="AI54" s="171"/>
      <c r="AJ54" s="171">
        <f t="shared" ref="AJ54" si="54">AJ55+AJ56+AJ57</f>
        <v>30</v>
      </c>
      <c r="AK54" s="291"/>
      <c r="AL54" s="220">
        <f t="shared" si="5"/>
        <v>56</v>
      </c>
      <c r="AM54" s="275">
        <f>AM55+AM56+AM57</f>
        <v>0</v>
      </c>
      <c r="AN54" s="34"/>
      <c r="AO54" s="34">
        <f t="shared" ref="AO54" si="55">AO55+AO56+AO57</f>
        <v>0</v>
      </c>
      <c r="AP54" s="268"/>
      <c r="AQ54" s="175">
        <f t="shared" si="6"/>
        <v>0</v>
      </c>
      <c r="AR54" s="268">
        <f>AR55+AR56+AR57</f>
        <v>0</v>
      </c>
      <c r="AS54" s="34"/>
      <c r="AT54" s="177">
        <f t="shared" si="7"/>
        <v>0</v>
      </c>
    </row>
    <row r="55" spans="1:46">
      <c r="A55" s="157" t="s">
        <v>116</v>
      </c>
      <c r="B55" s="163" t="s">
        <v>107</v>
      </c>
      <c r="C55" s="86"/>
      <c r="D55" s="39">
        <v>2</v>
      </c>
      <c r="E55" s="39">
        <v>4</v>
      </c>
      <c r="F55" s="55"/>
      <c r="G55" s="129">
        <f>H55+I55</f>
        <v>388</v>
      </c>
      <c r="H55" s="114">
        <v>6</v>
      </c>
      <c r="I55" s="114">
        <v>382</v>
      </c>
      <c r="J55" s="210"/>
      <c r="K55" s="114"/>
      <c r="L55" s="114"/>
      <c r="M55" s="114"/>
      <c r="N55" s="114">
        <v>0</v>
      </c>
      <c r="O55" s="114">
        <v>2</v>
      </c>
      <c r="P55" s="198">
        <v>6</v>
      </c>
      <c r="Q55" s="209">
        <v>388</v>
      </c>
      <c r="R55" s="105">
        <f>Q55-S55</f>
        <v>304</v>
      </c>
      <c r="S55" s="236">
        <f>AB55+AG55+AL55+AQ55+AT55+V55+W55</f>
        <v>84</v>
      </c>
      <c r="T55" s="105"/>
      <c r="U55" s="101"/>
      <c r="V55" s="101">
        <v>6</v>
      </c>
      <c r="W55" s="205">
        <v>4</v>
      </c>
      <c r="X55" s="106"/>
      <c r="Y55" s="101"/>
      <c r="Z55" s="101"/>
      <c r="AA55" s="105"/>
      <c r="AB55" s="179">
        <f t="shared" si="10"/>
        <v>0</v>
      </c>
      <c r="AC55" s="187"/>
      <c r="AD55" s="105"/>
      <c r="AE55" s="308">
        <v>18</v>
      </c>
      <c r="AF55" s="105" t="s">
        <v>176</v>
      </c>
      <c r="AG55" s="179">
        <f t="shared" si="4"/>
        <v>18</v>
      </c>
      <c r="AH55" s="195">
        <v>26</v>
      </c>
      <c r="AI55" s="104" t="s">
        <v>176</v>
      </c>
      <c r="AJ55" s="101">
        <v>30</v>
      </c>
      <c r="AK55" s="35" t="s">
        <v>66</v>
      </c>
      <c r="AL55" s="220">
        <f t="shared" si="5"/>
        <v>56</v>
      </c>
      <c r="AM55" s="192"/>
      <c r="AN55" s="35"/>
      <c r="AO55" s="35"/>
      <c r="AP55" s="35"/>
      <c r="AQ55" s="175">
        <f t="shared" si="6"/>
        <v>0</v>
      </c>
      <c r="AR55" s="183"/>
      <c r="AS55" s="35"/>
      <c r="AT55" s="177">
        <f t="shared" si="7"/>
        <v>0</v>
      </c>
    </row>
    <row r="56" spans="1:46" ht="24">
      <c r="A56" s="164" t="s">
        <v>117</v>
      </c>
      <c r="B56" s="165" t="s">
        <v>121</v>
      </c>
      <c r="C56" s="37">
        <v>4</v>
      </c>
      <c r="D56" s="37"/>
      <c r="E56" s="37"/>
      <c r="F56" s="125"/>
      <c r="G56" s="129">
        <f>H56+I56</f>
        <v>162</v>
      </c>
      <c r="H56" s="114">
        <v>0</v>
      </c>
      <c r="I56" s="114">
        <v>162</v>
      </c>
      <c r="J56" s="210"/>
      <c r="K56" s="114"/>
      <c r="L56" s="114"/>
      <c r="M56" s="114"/>
      <c r="N56" s="114"/>
      <c r="O56" s="114"/>
      <c r="P56" s="198">
        <v>6</v>
      </c>
      <c r="Q56" s="209">
        <v>162</v>
      </c>
      <c r="R56" s="105">
        <f t="shared" ref="R56:R57" si="56">Q56-S56</f>
        <v>162</v>
      </c>
      <c r="S56" s="236">
        <f t="shared" ref="S56:S57" si="57">AB56+AG56+AL56+AQ56+AT56</f>
        <v>0</v>
      </c>
      <c r="T56" s="105"/>
      <c r="U56" s="101"/>
      <c r="V56" s="101"/>
      <c r="W56" s="205"/>
      <c r="X56" s="106"/>
      <c r="Y56" s="101"/>
      <c r="Z56" s="101"/>
      <c r="AA56" s="105"/>
      <c r="AB56" s="179">
        <f t="shared" si="10"/>
        <v>0</v>
      </c>
      <c r="AC56" s="187"/>
      <c r="AD56" s="105"/>
      <c r="AE56" s="101"/>
      <c r="AF56" s="105"/>
      <c r="AG56" s="179">
        <f t="shared" si="4"/>
        <v>0</v>
      </c>
      <c r="AH56" s="195"/>
      <c r="AI56" s="104"/>
      <c r="AJ56" s="101"/>
      <c r="AK56" s="35">
        <v>162</v>
      </c>
      <c r="AL56" s="220">
        <f t="shared" si="5"/>
        <v>0</v>
      </c>
      <c r="AM56" s="192"/>
      <c r="AN56" s="35"/>
      <c r="AO56" s="35"/>
      <c r="AP56" s="35"/>
      <c r="AQ56" s="175">
        <f t="shared" si="6"/>
        <v>0</v>
      </c>
      <c r="AR56" s="183"/>
      <c r="AS56" s="35"/>
      <c r="AT56" s="177">
        <f t="shared" si="7"/>
        <v>0</v>
      </c>
    </row>
    <row r="57" spans="1:46" ht="15.75" thickBot="1">
      <c r="A57" s="166" t="s">
        <v>122</v>
      </c>
      <c r="B57" s="166" t="s">
        <v>118</v>
      </c>
      <c r="C57" s="39"/>
      <c r="D57" s="39"/>
      <c r="E57" s="39">
        <v>4</v>
      </c>
      <c r="F57" s="40"/>
      <c r="G57" s="211">
        <f>H57+I57</f>
        <v>6</v>
      </c>
      <c r="H57" s="115"/>
      <c r="I57" s="115">
        <v>6</v>
      </c>
      <c r="J57" s="212"/>
      <c r="K57" s="115"/>
      <c r="L57" s="115"/>
      <c r="M57" s="115"/>
      <c r="N57" s="115"/>
      <c r="O57" s="115"/>
      <c r="P57" s="199">
        <v>6</v>
      </c>
      <c r="Q57" s="209">
        <v>6</v>
      </c>
      <c r="R57" s="105">
        <f t="shared" si="56"/>
        <v>6</v>
      </c>
      <c r="S57" s="236">
        <f t="shared" si="57"/>
        <v>0</v>
      </c>
      <c r="T57" s="105"/>
      <c r="U57" s="101"/>
      <c r="V57" s="101"/>
      <c r="W57" s="205"/>
      <c r="X57" s="106"/>
      <c r="Y57" s="101"/>
      <c r="Z57" s="101"/>
      <c r="AA57" s="105"/>
      <c r="AB57" s="179">
        <f t="shared" si="10"/>
        <v>0</v>
      </c>
      <c r="AC57" s="187"/>
      <c r="AD57" s="105"/>
      <c r="AE57" s="101"/>
      <c r="AF57" s="105"/>
      <c r="AG57" s="179">
        <f t="shared" si="4"/>
        <v>0</v>
      </c>
      <c r="AH57" s="195"/>
      <c r="AI57" s="104"/>
      <c r="AJ57" s="101"/>
      <c r="AK57" s="35">
        <v>6</v>
      </c>
      <c r="AL57" s="220">
        <f t="shared" si="5"/>
        <v>0</v>
      </c>
      <c r="AM57" s="192"/>
      <c r="AN57" s="35"/>
      <c r="AO57" s="35"/>
      <c r="AP57" s="35"/>
      <c r="AQ57" s="175">
        <f t="shared" si="6"/>
        <v>0</v>
      </c>
      <c r="AR57" s="183"/>
      <c r="AS57" s="35"/>
      <c r="AT57" s="177">
        <f t="shared" si="7"/>
        <v>0</v>
      </c>
    </row>
    <row r="58" spans="1:46" ht="15.75" thickBot="1">
      <c r="A58" s="292"/>
      <c r="B58" s="293" t="s">
        <v>5</v>
      </c>
      <c r="C58" s="294">
        <f t="shared" ref="C58:F58" si="58">C7+C15+C19+C32</f>
        <v>14</v>
      </c>
      <c r="D58" s="294" t="s">
        <v>134</v>
      </c>
      <c r="E58" s="294">
        <f t="shared" si="58"/>
        <v>22</v>
      </c>
      <c r="F58" s="294">
        <f t="shared" si="58"/>
        <v>3</v>
      </c>
      <c r="G58" s="240">
        <f>G7+G15+G19+G32</f>
        <v>5292</v>
      </c>
      <c r="H58" s="240">
        <f>H7+H15+H19+H32</f>
        <v>108</v>
      </c>
      <c r="I58" s="240">
        <f>I7+I15+I19+I32</f>
        <v>5184</v>
      </c>
      <c r="J58" s="295"/>
      <c r="K58" s="240"/>
      <c r="L58" s="240"/>
      <c r="M58" s="240"/>
      <c r="N58" s="240"/>
      <c r="O58" s="240"/>
      <c r="P58" s="241">
        <f t="shared" ref="P58" si="59">P7+P15+P19+P32</f>
        <v>156</v>
      </c>
      <c r="Q58" s="296">
        <f>Q32+Q19+Q15+Q7</f>
        <v>5292</v>
      </c>
      <c r="R58" s="297"/>
      <c r="S58" s="297">
        <f>SUM(S54,S50,S46,S41,S33,S19,S15,S7)</f>
        <v>969</v>
      </c>
      <c r="T58" s="298"/>
      <c r="U58" s="298"/>
      <c r="V58" s="298"/>
      <c r="W58" s="299"/>
      <c r="X58" s="300">
        <f>X32+X19+X15+X7</f>
        <v>80</v>
      </c>
      <c r="Y58" s="301"/>
      <c r="Z58" s="301">
        <f>Z32+Z19+Z15+Z7</f>
        <v>80</v>
      </c>
      <c r="AA58" s="301"/>
      <c r="AB58" s="302">
        <f t="shared" si="10"/>
        <v>160</v>
      </c>
      <c r="AC58" s="303">
        <f>AC32+AC19+AC15+AC7</f>
        <v>80</v>
      </c>
      <c r="AD58" s="304"/>
      <c r="AE58" s="304">
        <f t="shared" ref="AE58" si="60">AE32+AE19+AE15+AE7</f>
        <v>80</v>
      </c>
      <c r="AF58" s="301"/>
      <c r="AG58" s="302">
        <f t="shared" si="4"/>
        <v>160</v>
      </c>
      <c r="AH58" s="303">
        <f>AH32+AH19+AH15+AH7</f>
        <v>80</v>
      </c>
      <c r="AI58" s="304"/>
      <c r="AJ58" s="304">
        <f t="shared" ref="AJ58" si="61">AJ32+AJ19+AJ15+AJ7</f>
        <v>80</v>
      </c>
      <c r="AK58" s="301"/>
      <c r="AL58" s="305">
        <f t="shared" si="5"/>
        <v>160</v>
      </c>
      <c r="AM58" s="304">
        <f>AM32+AM19+AM15+AM7</f>
        <v>80</v>
      </c>
      <c r="AN58" s="304"/>
      <c r="AO58" s="304">
        <f t="shared" ref="AO58" si="62">AO32+AO19+AO15+AO7</f>
        <v>80</v>
      </c>
      <c r="AP58" s="304"/>
      <c r="AQ58" s="242">
        <f>AO58+AM58</f>
        <v>160</v>
      </c>
      <c r="AR58" s="304">
        <f>AR32+AR19+AR15+AR7</f>
        <v>80</v>
      </c>
      <c r="AS58" s="304"/>
      <c r="AT58" s="306">
        <f t="shared" si="7"/>
        <v>80</v>
      </c>
    </row>
    <row r="59" spans="1:46" ht="24">
      <c r="A59" s="155" t="s">
        <v>67</v>
      </c>
      <c r="B59" s="167" t="s">
        <v>68</v>
      </c>
      <c r="C59" s="92"/>
      <c r="D59" s="93"/>
      <c r="E59" s="94"/>
      <c r="F59" s="95"/>
      <c r="G59" s="135">
        <v>216</v>
      </c>
      <c r="H59" s="120"/>
      <c r="I59" s="120" t="s">
        <v>130</v>
      </c>
      <c r="J59" s="136"/>
      <c r="K59" s="120"/>
      <c r="L59" s="120"/>
      <c r="M59" s="120"/>
      <c r="N59" s="120"/>
      <c r="O59" s="120"/>
      <c r="P59" s="137"/>
      <c r="Q59" s="96"/>
      <c r="R59" s="97"/>
      <c r="S59" s="98"/>
      <c r="T59" s="103"/>
      <c r="U59" s="103"/>
      <c r="V59" s="103"/>
      <c r="W59" s="103"/>
      <c r="X59" s="101"/>
      <c r="Y59" s="103"/>
      <c r="Z59" s="103"/>
      <c r="AA59" s="103"/>
      <c r="AB59" s="34"/>
      <c r="AC59" s="109"/>
      <c r="AD59" s="103"/>
      <c r="AE59" s="103"/>
      <c r="AF59" s="215"/>
      <c r="AG59" s="116"/>
      <c r="AH59" s="103"/>
      <c r="AI59" s="103"/>
      <c r="AJ59" s="103"/>
      <c r="AK59" s="216"/>
      <c r="AL59" s="113"/>
      <c r="AM59" s="140"/>
      <c r="AN59" s="140"/>
      <c r="AO59" s="140"/>
      <c r="AP59" s="140"/>
      <c r="AQ59" s="139"/>
      <c r="AR59" s="217">
        <v>216</v>
      </c>
      <c r="AS59" s="138"/>
      <c r="AT59" s="139"/>
    </row>
    <row r="60" spans="1:46" ht="36">
      <c r="A60" s="156" t="s">
        <v>69</v>
      </c>
      <c r="B60" s="150" t="s">
        <v>70</v>
      </c>
      <c r="C60" s="54"/>
      <c r="D60" s="51"/>
      <c r="E60" s="39"/>
      <c r="F60" s="40"/>
      <c r="G60" s="126"/>
      <c r="H60" s="121"/>
      <c r="I60" s="121">
        <v>144</v>
      </c>
      <c r="J60" s="121"/>
      <c r="K60" s="121"/>
      <c r="L60" s="121"/>
      <c r="M60" s="121"/>
      <c r="N60" s="121"/>
      <c r="O60" s="121"/>
      <c r="P60" s="128"/>
      <c r="Q60" s="57"/>
      <c r="R60" s="46"/>
      <c r="S60" s="43"/>
      <c r="T60" s="103"/>
      <c r="U60" s="103"/>
      <c r="V60" s="103"/>
      <c r="W60" s="103"/>
      <c r="X60" s="101"/>
      <c r="Y60" s="103"/>
      <c r="Z60" s="103"/>
      <c r="AA60" s="103"/>
      <c r="AB60" s="34"/>
      <c r="AC60" s="103"/>
      <c r="AD60" s="103"/>
      <c r="AE60" s="103"/>
      <c r="AF60" s="215"/>
      <c r="AG60" s="116"/>
      <c r="AH60" s="103"/>
      <c r="AI60" s="103"/>
      <c r="AJ60" s="103"/>
      <c r="AK60" s="216"/>
      <c r="AL60" s="113"/>
      <c r="AM60" s="112"/>
      <c r="AN60" s="112"/>
      <c r="AO60" s="112"/>
      <c r="AP60" s="112"/>
      <c r="AQ60" s="113"/>
      <c r="AR60" s="218">
        <v>144</v>
      </c>
      <c r="AS60" s="117"/>
      <c r="AT60" s="113"/>
    </row>
    <row r="61" spans="1:46" ht="36.75" thickBot="1">
      <c r="A61" s="157" t="s">
        <v>71</v>
      </c>
      <c r="B61" s="158" t="s">
        <v>72</v>
      </c>
      <c r="C61" s="54"/>
      <c r="D61" s="51"/>
      <c r="E61" s="39"/>
      <c r="F61" s="40"/>
      <c r="G61" s="130"/>
      <c r="H61" s="131"/>
      <c r="I61" s="131" t="s">
        <v>131</v>
      </c>
      <c r="J61" s="131"/>
      <c r="K61" s="131"/>
      <c r="L61" s="131"/>
      <c r="M61" s="131"/>
      <c r="N61" s="131"/>
      <c r="O61" s="131"/>
      <c r="P61" s="132"/>
      <c r="Q61" s="57"/>
      <c r="R61" s="46"/>
      <c r="S61" s="43"/>
      <c r="T61" s="103"/>
      <c r="U61" s="103"/>
      <c r="V61" s="103"/>
      <c r="W61" s="103"/>
      <c r="X61" s="101"/>
      <c r="Y61" s="103"/>
      <c r="Z61" s="103"/>
      <c r="AA61" s="103"/>
      <c r="AB61" s="34"/>
      <c r="AC61" s="103"/>
      <c r="AD61" s="103"/>
      <c r="AE61" s="103"/>
      <c r="AF61" s="215"/>
      <c r="AG61" s="116"/>
      <c r="AH61" s="103"/>
      <c r="AI61" s="103"/>
      <c r="AJ61" s="103"/>
      <c r="AK61" s="216"/>
      <c r="AL61" s="113"/>
      <c r="AM61" s="112"/>
      <c r="AN61" s="112"/>
      <c r="AO61" s="112"/>
      <c r="AP61" s="112"/>
      <c r="AQ61" s="113"/>
      <c r="AR61" s="218">
        <v>72</v>
      </c>
      <c r="AS61" s="117"/>
      <c r="AT61" s="113"/>
    </row>
    <row r="62" spans="1:46">
      <c r="A62" s="372"/>
      <c r="B62" s="373"/>
      <c r="C62" s="373"/>
      <c r="D62" s="373"/>
      <c r="E62" s="373"/>
      <c r="F62" s="373"/>
      <c r="G62" s="374"/>
      <c r="H62" s="374"/>
      <c r="I62" s="374"/>
      <c r="J62" s="379"/>
      <c r="K62" s="314"/>
      <c r="L62" s="315"/>
      <c r="M62" s="315"/>
      <c r="N62" s="315"/>
      <c r="O62" s="315"/>
      <c r="P62" s="316"/>
      <c r="Q62" s="317"/>
      <c r="R62" s="99"/>
      <c r="S62" s="99"/>
      <c r="T62" s="311"/>
      <c r="U62" s="311"/>
      <c r="V62" s="311"/>
      <c r="W62" s="311"/>
      <c r="X62" s="308"/>
      <c r="Y62" s="311"/>
      <c r="Z62" s="311"/>
      <c r="AA62" s="311"/>
      <c r="AB62" s="311"/>
      <c r="AC62" s="311"/>
      <c r="AD62" s="311"/>
      <c r="AE62" s="311"/>
      <c r="AF62" s="311"/>
      <c r="AG62" s="311"/>
      <c r="AH62" s="311"/>
      <c r="AI62" s="311"/>
      <c r="AJ62" s="311"/>
      <c r="AK62" s="216"/>
      <c r="AL62" s="216"/>
      <c r="AM62" s="216"/>
      <c r="AN62" s="216"/>
      <c r="AO62" s="216"/>
      <c r="AP62" s="216"/>
      <c r="AQ62" s="216"/>
      <c r="AR62" s="216"/>
      <c r="AS62" s="318"/>
      <c r="AT62" s="113"/>
    </row>
    <row r="63" spans="1:46">
      <c r="A63" s="375"/>
      <c r="B63" s="376"/>
      <c r="C63" s="376"/>
      <c r="D63" s="376"/>
      <c r="E63" s="376"/>
      <c r="F63" s="376"/>
      <c r="G63" s="376"/>
      <c r="H63" s="376"/>
      <c r="I63" s="376"/>
      <c r="J63" s="380"/>
      <c r="K63" s="319"/>
      <c r="L63" s="320"/>
      <c r="M63" s="320"/>
      <c r="N63" s="320"/>
      <c r="O63" s="320"/>
      <c r="P63" s="321"/>
      <c r="Q63" s="321"/>
      <c r="R63" s="312"/>
      <c r="S63" s="312"/>
      <c r="T63" s="312"/>
      <c r="U63" s="311"/>
      <c r="V63" s="312"/>
      <c r="W63" s="312"/>
      <c r="X63" s="312"/>
      <c r="Y63" s="312"/>
      <c r="Z63" s="311"/>
      <c r="AA63" s="312"/>
      <c r="AB63" s="312"/>
      <c r="AC63" s="312"/>
      <c r="AD63" s="312"/>
      <c r="AE63" s="311"/>
      <c r="AF63" s="311"/>
      <c r="AG63" s="189"/>
      <c r="AH63" s="189"/>
      <c r="AI63" s="189"/>
      <c r="AJ63" s="311"/>
      <c r="AK63" s="216"/>
      <c r="AL63" s="216"/>
      <c r="AM63" s="216"/>
      <c r="AN63" s="216"/>
      <c r="AO63" s="216"/>
      <c r="AP63" s="216"/>
      <c r="AQ63" s="216"/>
      <c r="AR63" s="216"/>
      <c r="AS63" s="318"/>
      <c r="AT63" s="113"/>
    </row>
    <row r="64" spans="1:46">
      <c r="A64" s="375"/>
      <c r="B64" s="376"/>
      <c r="C64" s="376"/>
      <c r="D64" s="376"/>
      <c r="E64" s="376"/>
      <c r="F64" s="376"/>
      <c r="G64" s="376"/>
      <c r="H64" s="376"/>
      <c r="I64" s="376"/>
      <c r="J64" s="380"/>
      <c r="K64" s="319"/>
      <c r="L64" s="320"/>
      <c r="M64" s="320"/>
      <c r="N64" s="320"/>
      <c r="O64" s="320"/>
      <c r="P64" s="309"/>
      <c r="Q64" s="309"/>
      <c r="R64" s="312"/>
      <c r="S64" s="312"/>
      <c r="T64" s="312"/>
      <c r="U64" s="311"/>
      <c r="V64" s="312"/>
      <c r="W64" s="312"/>
      <c r="X64" s="312"/>
      <c r="Y64" s="312"/>
      <c r="Z64" s="311"/>
      <c r="AA64" s="312"/>
      <c r="AB64" s="312"/>
      <c r="AC64" s="312"/>
      <c r="AD64" s="312"/>
      <c r="AE64" s="311"/>
      <c r="AF64" s="311"/>
      <c r="AG64" s="189"/>
      <c r="AH64" s="189"/>
      <c r="AI64" s="189"/>
      <c r="AJ64" s="311"/>
      <c r="AK64" s="216"/>
      <c r="AL64" s="216"/>
      <c r="AM64" s="216"/>
      <c r="AN64" s="216"/>
      <c r="AO64" s="216"/>
      <c r="AP64" s="216"/>
      <c r="AQ64" s="216"/>
      <c r="AR64" s="216"/>
      <c r="AS64" s="318"/>
      <c r="AT64" s="113"/>
    </row>
    <row r="65" spans="1:46">
      <c r="A65" s="375"/>
      <c r="B65" s="376"/>
      <c r="C65" s="376"/>
      <c r="D65" s="376"/>
      <c r="E65" s="376"/>
      <c r="F65" s="376"/>
      <c r="G65" s="376"/>
      <c r="H65" s="376"/>
      <c r="I65" s="376"/>
      <c r="J65" s="380"/>
      <c r="K65" s="319"/>
      <c r="L65" s="320"/>
      <c r="M65" s="320"/>
      <c r="N65" s="320"/>
      <c r="O65" s="320"/>
      <c r="P65" s="309"/>
      <c r="Q65" s="309"/>
      <c r="R65" s="312"/>
      <c r="S65" s="312"/>
      <c r="T65" s="312"/>
      <c r="U65" s="311"/>
      <c r="V65" s="312"/>
      <c r="W65" s="312"/>
      <c r="X65" s="312"/>
      <c r="Y65" s="312"/>
      <c r="Z65" s="311"/>
      <c r="AA65" s="312"/>
      <c r="AB65" s="312"/>
      <c r="AC65" s="312"/>
      <c r="AD65" s="312"/>
      <c r="AE65" s="311"/>
      <c r="AF65" s="311"/>
      <c r="AG65" s="189"/>
      <c r="AH65" s="189"/>
      <c r="AI65" s="189"/>
      <c r="AJ65" s="311"/>
      <c r="AK65" s="216"/>
      <c r="AL65" s="216"/>
      <c r="AM65" s="216"/>
      <c r="AN65" s="216"/>
      <c r="AO65" s="216"/>
      <c r="AP65" s="216"/>
      <c r="AQ65" s="216"/>
      <c r="AR65" s="216"/>
      <c r="AS65" s="318"/>
      <c r="AT65" s="113"/>
    </row>
    <row r="66" spans="1:46">
      <c r="A66" s="375"/>
      <c r="B66" s="376"/>
      <c r="C66" s="376"/>
      <c r="D66" s="376"/>
      <c r="E66" s="376"/>
      <c r="F66" s="376"/>
      <c r="G66" s="376"/>
      <c r="H66" s="376"/>
      <c r="I66" s="376"/>
      <c r="J66" s="380"/>
      <c r="K66" s="319"/>
      <c r="L66" s="320"/>
      <c r="M66" s="320"/>
      <c r="N66" s="320"/>
      <c r="O66" s="320"/>
      <c r="P66" s="310"/>
      <c r="Q66" s="310"/>
      <c r="R66" s="308"/>
      <c r="S66" s="308"/>
      <c r="T66" s="308"/>
      <c r="U66" s="311"/>
      <c r="V66" s="308"/>
      <c r="W66" s="308"/>
      <c r="X66" s="308"/>
      <c r="Y66" s="308"/>
      <c r="Z66" s="311"/>
      <c r="AA66" s="308"/>
      <c r="AB66" s="308"/>
      <c r="AC66" s="308"/>
      <c r="AD66" s="308"/>
      <c r="AE66" s="311"/>
      <c r="AF66" s="311"/>
      <c r="AG66" s="189"/>
      <c r="AH66" s="189"/>
      <c r="AI66" s="189"/>
      <c r="AJ66" s="311"/>
      <c r="AK66" s="216"/>
      <c r="AL66" s="216"/>
      <c r="AM66" s="216"/>
      <c r="AN66" s="216"/>
      <c r="AO66" s="216"/>
      <c r="AP66" s="216"/>
      <c r="AQ66" s="216"/>
      <c r="AR66" s="216"/>
      <c r="AS66" s="318"/>
      <c r="AT66" s="113"/>
    </row>
    <row r="67" spans="1:46">
      <c r="A67" s="375"/>
      <c r="B67" s="376"/>
      <c r="C67" s="376"/>
      <c r="D67" s="376"/>
      <c r="E67" s="376"/>
      <c r="F67" s="376"/>
      <c r="G67" s="376"/>
      <c r="H67" s="376"/>
      <c r="I67" s="376"/>
      <c r="J67" s="380"/>
      <c r="K67" s="319"/>
      <c r="L67" s="320"/>
      <c r="M67" s="320"/>
      <c r="N67" s="320"/>
      <c r="O67" s="320"/>
      <c r="P67" s="309"/>
      <c r="Q67" s="309"/>
      <c r="R67" s="308"/>
      <c r="S67" s="308"/>
      <c r="T67" s="308"/>
      <c r="U67" s="311"/>
      <c r="V67" s="308"/>
      <c r="W67" s="308"/>
      <c r="X67" s="308"/>
      <c r="Y67" s="308"/>
      <c r="Z67" s="311"/>
      <c r="AA67" s="308"/>
      <c r="AB67" s="308"/>
      <c r="AC67" s="308"/>
      <c r="AD67" s="308"/>
      <c r="AE67" s="311"/>
      <c r="AF67" s="311"/>
      <c r="AG67" s="189"/>
      <c r="AH67" s="189"/>
      <c r="AI67" s="189"/>
      <c r="AJ67" s="311"/>
      <c r="AK67" s="216"/>
      <c r="AL67" s="216"/>
      <c r="AM67" s="216"/>
      <c r="AN67" s="216"/>
      <c r="AO67" s="216"/>
      <c r="AP67" s="216"/>
      <c r="AQ67" s="216"/>
      <c r="AR67" s="216"/>
      <c r="AS67" s="318"/>
      <c r="AT67" s="113"/>
    </row>
    <row r="68" spans="1:46" ht="14.45" customHeight="1">
      <c r="A68" s="375"/>
      <c r="B68" s="376"/>
      <c r="C68" s="376"/>
      <c r="D68" s="376"/>
      <c r="E68" s="376"/>
      <c r="F68" s="376"/>
      <c r="G68" s="376"/>
      <c r="H68" s="376"/>
      <c r="I68" s="376"/>
      <c r="J68" s="380"/>
      <c r="K68" s="319"/>
      <c r="L68" s="320"/>
      <c r="M68" s="320"/>
      <c r="N68" s="320"/>
      <c r="O68" s="320"/>
      <c r="P68" s="309"/>
      <c r="Q68" s="309"/>
      <c r="R68" s="308"/>
      <c r="S68" s="308"/>
      <c r="T68" s="308"/>
      <c r="U68" s="311"/>
      <c r="V68" s="308"/>
      <c r="W68" s="308"/>
      <c r="X68" s="308"/>
      <c r="Y68" s="308"/>
      <c r="Z68" s="311"/>
      <c r="AA68" s="308"/>
      <c r="AB68" s="308"/>
      <c r="AC68" s="308"/>
      <c r="AD68" s="308"/>
      <c r="AE68" s="311"/>
      <c r="AF68" s="311"/>
      <c r="AG68" s="189"/>
      <c r="AH68" s="189"/>
      <c r="AI68" s="189"/>
      <c r="AJ68" s="311"/>
      <c r="AK68" s="216"/>
      <c r="AL68" s="216"/>
      <c r="AM68" s="216"/>
      <c r="AN68" s="216"/>
      <c r="AO68" s="216"/>
      <c r="AP68" s="216"/>
      <c r="AQ68" s="216"/>
      <c r="AR68" s="216"/>
      <c r="AS68" s="318"/>
      <c r="AT68" s="113"/>
    </row>
    <row r="69" spans="1:46" ht="15.75" thickBot="1">
      <c r="A69" s="377"/>
      <c r="B69" s="378"/>
      <c r="C69" s="378"/>
      <c r="D69" s="378"/>
      <c r="E69" s="378"/>
      <c r="F69" s="378"/>
      <c r="G69" s="378"/>
      <c r="H69" s="378"/>
      <c r="I69" s="378"/>
      <c r="J69" s="381"/>
      <c r="K69" s="322"/>
      <c r="L69" s="323"/>
      <c r="M69" s="323"/>
      <c r="N69" s="323"/>
      <c r="O69" s="323"/>
      <c r="P69" s="91"/>
      <c r="Q69" s="91"/>
      <c r="R69" s="56"/>
      <c r="S69" s="56"/>
      <c r="T69" s="308"/>
      <c r="U69" s="311"/>
      <c r="V69" s="308"/>
      <c r="W69" s="308"/>
      <c r="X69" s="308"/>
      <c r="Y69" s="308"/>
      <c r="Z69" s="311"/>
      <c r="AA69" s="308"/>
      <c r="AB69" s="308"/>
      <c r="AC69" s="308"/>
      <c r="AD69" s="308"/>
      <c r="AE69" s="311"/>
      <c r="AF69" s="311"/>
      <c r="AG69" s="189"/>
      <c r="AH69" s="189"/>
      <c r="AI69" s="189"/>
      <c r="AJ69" s="311"/>
      <c r="AK69" s="216"/>
      <c r="AL69" s="216"/>
      <c r="AM69" s="216"/>
      <c r="AN69" s="216"/>
      <c r="AO69" s="216"/>
      <c r="AP69" s="216"/>
      <c r="AQ69" s="216"/>
      <c r="AR69" s="216"/>
      <c r="AS69" s="318"/>
      <c r="AT69" s="113"/>
    </row>
    <row r="70" spans="1:46">
      <c r="A70" s="60"/>
      <c r="B70" s="60"/>
      <c r="C70" s="61"/>
      <c r="D70" s="61"/>
      <c r="E70" s="61"/>
      <c r="F70" s="61"/>
      <c r="G70" s="62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3"/>
      <c r="S70" s="63"/>
      <c r="T70" s="63"/>
      <c r="U70" s="60"/>
      <c r="V70" s="64"/>
      <c r="W70" s="64"/>
      <c r="X70" s="64"/>
      <c r="Y70" s="64"/>
      <c r="Z70" s="60"/>
      <c r="AA70" s="63"/>
      <c r="AB70" s="60"/>
      <c r="AC70" s="63"/>
      <c r="AD70" s="60"/>
      <c r="AE70" s="60"/>
      <c r="AF70" s="63"/>
      <c r="AG70" s="60"/>
      <c r="AH70" s="60"/>
      <c r="AI70" s="60"/>
      <c r="AJ70" s="60"/>
    </row>
    <row r="71" spans="1:46">
      <c r="A71" s="60"/>
      <c r="B71" s="60"/>
      <c r="C71" s="61"/>
      <c r="D71" s="61"/>
      <c r="E71" s="61"/>
      <c r="F71" s="61"/>
      <c r="G71" s="62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3"/>
      <c r="S71" s="63"/>
      <c r="T71" s="63"/>
      <c r="U71" s="60"/>
      <c r="V71" s="64"/>
      <c r="W71" s="64"/>
      <c r="X71" s="64"/>
      <c r="Y71" s="64"/>
      <c r="Z71" s="60"/>
      <c r="AA71" s="63"/>
      <c r="AB71" s="60"/>
      <c r="AC71" s="63"/>
      <c r="AD71" s="60"/>
      <c r="AE71" s="60"/>
      <c r="AF71" s="63"/>
      <c r="AG71" s="60"/>
      <c r="AH71" s="60"/>
      <c r="AI71" s="60"/>
      <c r="AJ71" s="60"/>
    </row>
  </sheetData>
  <mergeCells count="51">
    <mergeCell ref="A1:AA1"/>
    <mergeCell ref="H3:H6"/>
    <mergeCell ref="A62:I69"/>
    <mergeCell ref="J62:J69"/>
    <mergeCell ref="A2:A6"/>
    <mergeCell ref="B2:B6"/>
    <mergeCell ref="U4:U6"/>
    <mergeCell ref="Q3:Q6"/>
    <mergeCell ref="X5:Y5"/>
    <mergeCell ref="P4:P6"/>
    <mergeCell ref="R3:R6"/>
    <mergeCell ref="S3:W3"/>
    <mergeCell ref="S4:S6"/>
    <mergeCell ref="V4:V6"/>
    <mergeCell ref="W4:W6"/>
    <mergeCell ref="T4:T6"/>
    <mergeCell ref="Q2:W2"/>
    <mergeCell ref="X4:AA4"/>
    <mergeCell ref="Z5:AA5"/>
    <mergeCell ref="AC4:AF4"/>
    <mergeCell ref="C2:F2"/>
    <mergeCell ref="C3:C6"/>
    <mergeCell ref="D3:D6"/>
    <mergeCell ref="E3:E6"/>
    <mergeCell ref="F3:F6"/>
    <mergeCell ref="G2:P2"/>
    <mergeCell ref="G3:G6"/>
    <mergeCell ref="I3:P3"/>
    <mergeCell ref="I4:I6"/>
    <mergeCell ref="J4:O4"/>
    <mergeCell ref="J5:J6"/>
    <mergeCell ref="K5:K6"/>
    <mergeCell ref="L5:L6"/>
    <mergeCell ref="M5:M6"/>
    <mergeCell ref="N5:N6"/>
    <mergeCell ref="O5:O6"/>
    <mergeCell ref="AE5:AF5"/>
    <mergeCell ref="AB4:AB6"/>
    <mergeCell ref="X2:AT3"/>
    <mergeCell ref="AH4:AK4"/>
    <mergeCell ref="AL4:AL6"/>
    <mergeCell ref="AQ4:AQ6"/>
    <mergeCell ref="AT4:AT6"/>
    <mergeCell ref="AM4:AP4"/>
    <mergeCell ref="AR4:AS4"/>
    <mergeCell ref="AG4:AG6"/>
    <mergeCell ref="AJ5:AK5"/>
    <mergeCell ref="AM5:AN5"/>
    <mergeCell ref="AO5:AP5"/>
    <mergeCell ref="AR5:AS5"/>
    <mergeCell ref="AH5:AI5"/>
  </mergeCells>
  <pageMargins left="3.937007874015748E-2" right="7.4404761904761901E-3" top="0.33482142857142855" bottom="0.13392857142857142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tabSelected="1" showWhiteSpace="0" view="pageLayout" workbookViewId="0">
      <selection activeCell="I20" sqref="I20:M20"/>
    </sheetView>
  </sheetViews>
  <sheetFormatPr defaultColWidth="8.85546875" defaultRowHeight="15"/>
  <cols>
    <col min="1" max="16384" width="8.85546875" style="6"/>
  </cols>
  <sheetData>
    <row r="1" spans="1:14" ht="18.75">
      <c r="A1" s="2"/>
      <c r="B1" s="2"/>
      <c r="C1" s="2"/>
      <c r="D1" s="2"/>
      <c r="E1" s="11"/>
      <c r="F1" s="11"/>
      <c r="G1" s="11"/>
      <c r="H1" s="2"/>
      <c r="I1" s="2"/>
      <c r="J1" s="2"/>
      <c r="K1" s="2"/>
      <c r="L1" s="2"/>
      <c r="M1" s="2"/>
      <c r="N1" s="1"/>
    </row>
    <row r="2" spans="1:14" ht="18.75">
      <c r="A2" s="2"/>
      <c r="B2" s="2"/>
      <c r="C2" s="2"/>
      <c r="D2" s="2"/>
      <c r="E2" s="7"/>
      <c r="F2" s="7"/>
      <c r="G2" s="7"/>
      <c r="H2" s="2"/>
      <c r="I2" s="402" t="s">
        <v>36</v>
      </c>
      <c r="J2" s="403"/>
      <c r="K2" s="403"/>
      <c r="L2" s="403"/>
      <c r="M2" s="403"/>
      <c r="N2" s="403"/>
    </row>
    <row r="3" spans="1:14" ht="18.75">
      <c r="A3" s="2"/>
      <c r="B3" s="2"/>
      <c r="C3" s="8"/>
      <c r="D3" s="8"/>
      <c r="E3" s="8"/>
      <c r="F3" s="8"/>
      <c r="G3" s="8"/>
      <c r="H3" s="2"/>
      <c r="I3" s="403"/>
      <c r="J3" s="403"/>
      <c r="K3" s="403"/>
      <c r="L3" s="403"/>
      <c r="M3" s="403"/>
      <c r="N3" s="403"/>
    </row>
    <row r="4" spans="1:14" ht="18.75">
      <c r="A4" s="2"/>
      <c r="B4" s="2"/>
      <c r="C4" s="2"/>
      <c r="D4" s="2"/>
      <c r="E4" s="2"/>
      <c r="F4" s="2"/>
      <c r="G4" s="2"/>
      <c r="H4" s="2"/>
      <c r="I4" s="403"/>
      <c r="J4" s="403"/>
      <c r="K4" s="403"/>
      <c r="L4" s="403"/>
      <c r="M4" s="403"/>
      <c r="N4" s="403"/>
    </row>
    <row r="5" spans="1:14" ht="18.75">
      <c r="A5" s="2"/>
      <c r="B5" s="2"/>
      <c r="C5" s="2"/>
      <c r="D5" s="2"/>
      <c r="E5" s="9"/>
      <c r="F5" s="9"/>
      <c r="G5" s="9"/>
      <c r="H5" s="2"/>
      <c r="I5" s="403"/>
      <c r="J5" s="403"/>
      <c r="K5" s="403"/>
      <c r="L5" s="403"/>
      <c r="M5" s="403"/>
      <c r="N5" s="403"/>
    </row>
    <row r="6" spans="1:14" ht="18.75">
      <c r="A6" s="2"/>
      <c r="B6" s="2"/>
      <c r="C6" s="2"/>
      <c r="D6" s="2"/>
      <c r="E6" s="2"/>
      <c r="F6" s="2"/>
      <c r="G6" s="2"/>
      <c r="H6" s="2"/>
      <c r="I6" s="412" t="s">
        <v>135</v>
      </c>
      <c r="J6" s="413"/>
      <c r="K6" s="413"/>
      <c r="L6" s="413"/>
      <c r="M6" s="413"/>
      <c r="N6" s="1"/>
    </row>
    <row r="7" spans="1:14" ht="18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1"/>
    </row>
    <row r="8" spans="1:14" ht="18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1"/>
    </row>
    <row r="9" spans="1:14" ht="18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1"/>
    </row>
    <row r="10" spans="1:14" ht="18.75">
      <c r="A10" s="2"/>
      <c r="B10" s="2"/>
      <c r="C10" s="408" t="s">
        <v>30</v>
      </c>
      <c r="D10" s="409"/>
      <c r="E10" s="409"/>
      <c r="F10" s="409"/>
      <c r="G10" s="409"/>
      <c r="H10" s="409"/>
      <c r="I10" s="409"/>
      <c r="J10" s="409"/>
      <c r="K10" s="409"/>
      <c r="L10" s="409"/>
      <c r="M10" s="409"/>
      <c r="N10" s="1"/>
    </row>
    <row r="11" spans="1:14" ht="18.75">
      <c r="A11" s="2"/>
      <c r="B11" s="2"/>
      <c r="C11" s="410" t="s">
        <v>91</v>
      </c>
      <c r="D11" s="411"/>
      <c r="E11" s="411"/>
      <c r="F11" s="411"/>
      <c r="G11" s="411"/>
      <c r="H11" s="411"/>
      <c r="I11" s="411"/>
      <c r="J11" s="411"/>
      <c r="K11" s="411"/>
      <c r="L11" s="411"/>
      <c r="M11" s="411"/>
      <c r="N11" s="1"/>
    </row>
    <row r="12" spans="1:14" ht="66" customHeight="1">
      <c r="A12" s="2"/>
      <c r="B12" s="2"/>
      <c r="C12" s="411"/>
      <c r="D12" s="411"/>
      <c r="E12" s="411"/>
      <c r="F12" s="411"/>
      <c r="G12" s="411"/>
      <c r="H12" s="411"/>
      <c r="I12" s="411"/>
      <c r="J12" s="411"/>
      <c r="K12" s="411"/>
      <c r="L12" s="411"/>
      <c r="M12" s="411"/>
      <c r="N12" s="1"/>
    </row>
    <row r="13" spans="1:14" ht="20.25">
      <c r="A13" s="2"/>
      <c r="B13" s="2"/>
      <c r="C13" s="404" t="s">
        <v>89</v>
      </c>
      <c r="D13" s="405"/>
      <c r="E13" s="405"/>
      <c r="F13" s="405"/>
      <c r="G13" s="405"/>
      <c r="H13" s="405"/>
      <c r="I13" s="405"/>
      <c r="J13" s="405"/>
      <c r="K13" s="405"/>
      <c r="L13" s="405"/>
      <c r="M13" s="405"/>
      <c r="N13" s="1"/>
    </row>
    <row r="14" spans="1:14" ht="20.25">
      <c r="A14" s="12"/>
      <c r="B14" s="12"/>
      <c r="C14" s="17"/>
      <c r="D14" s="406"/>
      <c r="E14" s="407"/>
      <c r="F14" s="407"/>
      <c r="G14" s="407"/>
      <c r="H14" s="407"/>
      <c r="I14" s="407"/>
      <c r="J14" s="407"/>
      <c r="K14" s="407"/>
      <c r="L14" s="407"/>
      <c r="M14" s="2"/>
      <c r="N14" s="1"/>
    </row>
    <row r="15" spans="1:14" ht="18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1"/>
    </row>
    <row r="16" spans="1:14" ht="18.75">
      <c r="A16" s="2"/>
      <c r="B16" s="2"/>
      <c r="C16" s="2"/>
      <c r="D16" s="15"/>
      <c r="E16" s="10"/>
      <c r="F16" s="10"/>
      <c r="G16" s="10"/>
      <c r="H16" s="10"/>
      <c r="I16" s="415" t="s">
        <v>90</v>
      </c>
      <c r="J16" s="416"/>
      <c r="K16" s="416"/>
      <c r="L16" s="416"/>
      <c r="M16" s="416"/>
      <c r="N16" s="1"/>
    </row>
    <row r="17" spans="1:15" ht="18" customHeight="1">
      <c r="A17" s="13"/>
      <c r="B17" s="13"/>
      <c r="C17" s="13"/>
      <c r="D17" s="13"/>
      <c r="E17" s="13"/>
      <c r="F17" s="13"/>
      <c r="G17" s="2"/>
      <c r="H17" s="2"/>
      <c r="I17" s="416"/>
      <c r="J17" s="416"/>
      <c r="K17" s="416"/>
      <c r="L17" s="416"/>
      <c r="M17" s="416"/>
      <c r="N17" s="1"/>
    </row>
    <row r="18" spans="1:15" ht="18.75">
      <c r="A18" s="13"/>
      <c r="B18" s="13"/>
      <c r="C18" s="13"/>
      <c r="D18" s="13"/>
      <c r="E18" s="13"/>
      <c r="F18" s="13"/>
      <c r="G18" s="2"/>
      <c r="H18" s="2"/>
      <c r="I18" s="407"/>
      <c r="J18" s="407"/>
      <c r="K18" s="407"/>
      <c r="L18" s="407"/>
      <c r="M18" s="407"/>
      <c r="N18" s="18"/>
    </row>
    <row r="19" spans="1:15" ht="18.75">
      <c r="A19" s="2"/>
      <c r="B19" s="2"/>
      <c r="C19" s="13"/>
      <c r="D19" s="15"/>
      <c r="E19" s="15"/>
      <c r="F19" s="2"/>
      <c r="G19" s="2"/>
      <c r="H19" s="2"/>
      <c r="I19" s="414" t="s">
        <v>181</v>
      </c>
      <c r="J19" s="407"/>
      <c r="K19" s="407"/>
      <c r="L19" s="407"/>
      <c r="M19" s="407"/>
      <c r="N19" s="18"/>
    </row>
    <row r="20" spans="1:15" ht="18.75">
      <c r="A20" s="14"/>
      <c r="B20" s="14"/>
      <c r="C20" s="14"/>
      <c r="D20" s="14"/>
      <c r="E20" s="14"/>
      <c r="F20" s="14"/>
      <c r="G20" s="14"/>
      <c r="H20" s="2"/>
      <c r="I20" s="414" t="s">
        <v>182</v>
      </c>
      <c r="J20" s="407"/>
      <c r="K20" s="407"/>
      <c r="L20" s="407"/>
      <c r="M20" s="407"/>
      <c r="N20" s="18"/>
    </row>
    <row r="21" spans="1:15" ht="18.75">
      <c r="A21" s="2"/>
      <c r="B21" s="2"/>
      <c r="C21" s="13"/>
      <c r="D21" s="15"/>
      <c r="E21" s="15"/>
      <c r="F21" s="2"/>
      <c r="G21" s="2"/>
      <c r="H21" s="2"/>
      <c r="I21" s="414" t="s">
        <v>37</v>
      </c>
      <c r="J21" s="407"/>
      <c r="K21" s="407"/>
      <c r="L21" s="407"/>
      <c r="M21" s="407"/>
      <c r="N21" s="18"/>
      <c r="O21" s="19"/>
    </row>
    <row r="22" spans="1:15" ht="18.75">
      <c r="A22" s="2"/>
      <c r="B22" s="2"/>
      <c r="C22" s="2"/>
      <c r="D22" s="2"/>
      <c r="E22" s="2"/>
      <c r="F22" s="2"/>
      <c r="G22" s="2"/>
      <c r="H22" s="2"/>
      <c r="I22" s="3" t="s">
        <v>31</v>
      </c>
      <c r="J22" s="3"/>
      <c r="K22" s="3"/>
      <c r="L22" s="3"/>
      <c r="M22" s="3"/>
      <c r="O22" s="19"/>
    </row>
    <row r="23" spans="1:15" ht="18.75">
      <c r="A23" s="2"/>
      <c r="B23" s="2"/>
      <c r="C23" s="2"/>
      <c r="D23" s="16"/>
      <c r="E23" s="16"/>
      <c r="F23" s="2"/>
      <c r="G23" s="2"/>
      <c r="H23" s="2"/>
      <c r="I23" s="414"/>
      <c r="J23" s="407"/>
      <c r="K23" s="407"/>
      <c r="L23" s="407"/>
      <c r="M23" s="407"/>
      <c r="O23" s="19"/>
    </row>
    <row r="24" spans="1:15" ht="18.75">
      <c r="A24" s="2"/>
      <c r="B24" s="2"/>
      <c r="C24" s="2"/>
      <c r="D24" s="10"/>
      <c r="E24" s="2"/>
      <c r="F24" s="10"/>
      <c r="G24" s="2"/>
      <c r="H24" s="2"/>
      <c r="O24" s="19"/>
    </row>
  </sheetData>
  <mergeCells count="11">
    <mergeCell ref="I21:M21"/>
    <mergeCell ref="I23:M23"/>
    <mergeCell ref="I20:M20"/>
    <mergeCell ref="I16:M18"/>
    <mergeCell ref="I19:M19"/>
    <mergeCell ref="I2:N5"/>
    <mergeCell ref="C13:M13"/>
    <mergeCell ref="D14:L14"/>
    <mergeCell ref="C10:M10"/>
    <mergeCell ref="C11:M12"/>
    <mergeCell ref="I6:M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3. ПУП заочный (21г)</vt:lpstr>
      <vt:lpstr>Титульный лист (21г.)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metod1</dc:creator>
  <cp:lastModifiedBy>gunbin</cp:lastModifiedBy>
  <cp:lastPrinted>2021-08-26T07:17:33Z</cp:lastPrinted>
  <dcterms:created xsi:type="dcterms:W3CDTF">2011-08-17T08:59:08Z</dcterms:created>
  <dcterms:modified xsi:type="dcterms:W3CDTF">2023-02-10T05:02:10Z</dcterms:modified>
</cp:coreProperties>
</file>